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C34" i="9"/>
  <c r="C35" i="9" s="1"/>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<sst xmlns="http://schemas.openxmlformats.org/spreadsheetml/2006/main" count="987" uniqueCount="575">
  <si>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</si>
  <si>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</si>
  <si>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</si>
  <si>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</si>
  <si>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</si>
  <si>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</si>
  <si>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</si>
  <si>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</si>
  <si>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</si>
  <si>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</si>
  <si>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</si>
  <si>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</si>
  <si>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</si>
  <si>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</si>
  <si>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</si>
  <si>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</si>
  <si>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</si>
  <si>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</si>
  <si>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</si>
  <si>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</si>
  <si>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</si>
  <si>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</si>
  <si>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</si>
  <si>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</si>
  <si>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</si>
  <si>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</si>
  <si>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</si>
  <si>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</si>
  <si>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</si>
  <si>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</si>
  <si>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</si>
  <si>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</si>
  <si>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</si>
  <si>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</si>
  <si>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</si>
  <si>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</si>
  <si>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</si>
  <si>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</si>
  <si>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</si>
  <si>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</si>
  <si>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</si>
  <si>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</si>
  <si>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</si>
  <si>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</si>
  <si>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</si>
  <si>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</si>
  <si>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</si>
  <si>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</si>
  <si>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</si>
  <si>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</si>
  <si>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</si>
  <si>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</si>
  <si>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</si>
  <si>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</si>
  <si>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</si>
  <si>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</si>
  <si>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</si>
  <si>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</si>
  <si>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</si>
  <si>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</si>
  <si>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</si>
  <si>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</si>
  <si>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</si>
  <si>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</si>
  <si>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</si>
  <si>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</si>
  <si>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</si>
  <si>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</si>
  <si>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</si>
  <si>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</si>
  <si>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</si>
  <si>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</si>
  <si>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</si>
  <si>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</si>
  <si>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</si>
  <si>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</si>
  <si>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</si>
  <si>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</si>
  <si>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</si>
  <si>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</si>
  <si>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</si>
  <si>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</si>
  <si>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</si>
  <si>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</si>
  <si>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</si>
  <si>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</si>
  <si>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</si>
  <si>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</si>
  <si>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</si>
  <si>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</si>
  <si>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</si>
  <si>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</si>
  <si>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</si>
  <si>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</si>
  <si>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</si>
  <si>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</si>
  <si>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</si>
  <si>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</si>
  <si>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</si>
  <si>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</si>
  <si>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</si>
  <si>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</si>
  <si>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</si>
  <si>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</si>
  <si>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</si>
  <si>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</si>
  <si>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</si>
  <si>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</si>
  <si>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</si>
  <si>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</si>
  <si>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</si>
  <si>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</si>
  <si>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</si>
  <si>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</si>
  <si>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</si>
  <si>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</si>
  <si>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</si>
  <si>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</si>
  <si>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</si>
  <si>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</si>
  <si>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</si>
  <si>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</si>
  <si>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</si>
  <si>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</si>
  <si>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</si>
  <si>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</si>
  <si>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</si>
  <si>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</si>
  <si>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</si>
  <si>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</si>
  <si>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</si>
  <si>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</si>
  <si>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</si>
  <si>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</si>
  <si>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</si>
  <si>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</si>
  <si>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泉大津市立病院事業会計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</si>
  <si>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</si>
  <si>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</si>
  <si>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</si>
  <si>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</si>
  <si>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</si>
  <si>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</si>
  <si>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</si>
  <si>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</si>
  <si>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</si>
  <si>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</si>
  <si>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</si>
  <si>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</si>
  <si>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</si>
  <si>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</si>
  <si>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</si>
  <si>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</si>
  <si>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</si>
  <si>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</si>
  <si>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</si>
  <si>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</si>
  <si>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</si>
  <si>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</si>
  <si>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</si>
  <si>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</si>
  <si>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</si>
  <si>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</si>
  <si>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</si>
  <si>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</si>
  <si>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</si>
  <si>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</si>
  <si>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</si>
  <si>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</si>
  <si>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</si>
  <si>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</si>
  <si>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</si>
  <si>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</si>
  <si>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</si>
  <si>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</si>
  <si>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</si>
  <si>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</si>
  <si>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</si>
  <si>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</si>
  <si>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</si>
  <si>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</si>
  <si>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</si>
  <si>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</si>
  <si>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</si>
  <si>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</si>
  <si>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</si>
  <si>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</si>
  <si>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</si>
  <si>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</si>
  <si>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</si>
  <si>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</si>
  <si>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</si>
  <si>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</si>
  <si>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</si>
  <si>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</si>
  <si>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大阪府泉大津市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</si>
  <si>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</si>
  <si>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</si>
  <si>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</si>
  <si>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</si>
  <si>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</si>
  <si>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</si>
  <si>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</si>
  <si>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</si>
  <si>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</si>
  <si>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</si>
  <si>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</si>
  <si>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</si>
  <si>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</si>
  <si>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</si>
  <si>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</si>
  <si>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</si>
  <si>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</si>
  <si>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</si>
  <si>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</si>
  <si>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</si>
  <si>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</si>
  <si>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</si>
  <si>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</si>
  <si>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</si>
  <si>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</si>
  <si>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</si>
  <si>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</si>
  <si>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</si>
  <si>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</si>
  <si>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</si>
  <si>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</si>
  <si>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</si>
  <si>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</si>
  <si>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</si>
  <si>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</si>
  <si>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</si>
  <si>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</si>
  <si>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</si>
  <si>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</si>
  <si>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</si>
  <si>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</si>
  <si>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</si>
  <si>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</si>
  <si>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</si>
  <si>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</si>
  <si>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</si>
  <si>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</si>
  <si>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</si>
  <si>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</si>
  <si>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</si>
  <si>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</si>
  <si>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</si>
  <si>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</si>
  <si>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</si>
  <si>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</si>
  <si>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</si>
  <si>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</si>
  <si>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</si>
  <si>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</si>
  <si>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</si>
  <si>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</si>
  <si>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</si>
  <si>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</si>
  <si>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</si>
  <si>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</si>
  <si>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</si>
  <si>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</si>
  <si>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</si>
  <si>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</si>
  <si>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</si>
  <si>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</si>
  <si>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</si>
  <si>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</si>
  <si>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</si>
  <si>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</si>
  <si>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</si>
  <si>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</si>
  <si>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</si>
  <si>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</si>
  <si>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</si>
  <si>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</si>
  <si>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</si>
  <si>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</si>
  <si>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</si>
  <si>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</si>
  <si>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</si>
  <si>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</si>
  <si>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</si>
  <si>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</si>
  <si>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</si>
  <si>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</si>
  <si>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</si>
  <si>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</si>
  <si>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</si>
  <si>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</si>
  <si>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</si>
  <si>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</si>
  <si>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</si>
  <si>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</si>
  <si>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</si>
  <si>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</si>
  <si>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</si>
  <si>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</si>
  <si>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</si>
  <si>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</si>
  <si>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</si>
  <si>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</si>
  <si>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</si>
  <si>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</si>
  <si>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</si>
  <si>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</si>
  <si>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</si>
  <si>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</si>
  <si>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</si>
  <si>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</si>
  <si>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</si>
  <si>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</si>
  <si>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</si>
  <si>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</si>
  <si>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</si>
  <si>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</si>
  <si>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</si>
  <si>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</si>
  <si>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</si>
  <si>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</si>
  <si>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</si>
  <si>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</si>
  <si>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</si>
  <si>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</si>
  <si>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</si>
  <si>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</si>
  <si>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</si>
  <si>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</si>
  <si>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</si>
  <si>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</si>
  <si>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</si>
  <si>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</si>
  <si>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</si>
  <si>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</si>
  <si>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</si>
  <si>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</si>
  <si>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</si>
  <si>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</si>
  <si>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</si>
  <si>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</si>
  <si>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</si>
  <si>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</si>
  <si>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</si>
  <si>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大阪府泉大津市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</si>
  <si>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</si>
  <si>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</si>
  <si>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</si>
  <si>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</si>
  <si>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</si>
  <si>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</si>
  <si>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</si>
  <si>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</si>
  <si>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</si>
  <si>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</si>
  <si>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</si>
  <si>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</si>
  <si>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</si>
  <si>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</si>
  <si>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</si>
  <si>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</si>
  <si>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</si>
  <si>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</si>
  <si>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</si>
  <si>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</si>
  <si>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</si>
  <si>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</si>
  <si>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</si>
  <si>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</si>
  <si>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</si>
  <si>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</si>
  <si>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</si>
  <si>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</si>
  <si>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</si>
  <si>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</si>
  <si>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</si>
  <si>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</si>
  <si>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</si>
  <si>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</si>
  <si>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</si>
  <si>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</si>
  <si>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</si>
  <si>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</si>
  <si>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</si>
  <si>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泉大津市水道事業会計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</si>
  <si>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</si>
  <si>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</si>
  <si>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</si>
  <si>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</si>
  <si>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</si>
  <si>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</si>
  <si>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</si>
  <si>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</si>
  <si>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</si>
  <si>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</si>
  <si>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</si>
  <si>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</si>
  <si>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</si>
  <si>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</si>
  <si>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</si>
  <si>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</si>
  <si>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</si>
  <si>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</si>
  <si>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</si>
  <si>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</si>
  <si>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</si>
  <si>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</si>
  <si>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</si>
  <si>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</si>
  <si>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</si>
  <si>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</si>
  <si>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</si>
  <si>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</si>
  <si>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</si>
  <si>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</si>
  <si>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</si>
  <si>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</si>
  <si>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</si>
  <si>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</si>
  <si>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</si>
  <si>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</si>
  <si>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</si>
  <si>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</si>
  <si>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</si>
  <si>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</si>
  <si>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</si>
  <si>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</si>
  <si>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</si>
  <si>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</si>
  <si>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</si>
  <si>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</si>
  <si>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</si>
  <si>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</si>
  <si>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</si>
  <si>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</si>
  <si>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</si>
  <si>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</si>
  <si>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</si>
  <si>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</si>
  <si>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</si>
  <si>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</si>
  <si>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</si>
  <si>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</si>
  <si>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泉大津市立病院事業会計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</si>
  <si>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</si>
  <si>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</si>
  <si>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</si>
  <si>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</si>
  <si>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</si>
  <si>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</si>
  <si>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</si>
  <si>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</si>
  <si>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</si>
  <si>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</si>
  <si>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</si>
  <si>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</si>
  <si>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</si>
  <si>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</si>
  <si>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</si>
  <si>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</si>
  <si>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</si>
  <si>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</si>
  <si>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</si>
  <si>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</si>
  <si>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</si>
  <si>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</si>
  <si>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</si>
  <si>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</si>
  <si>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</si>
  <si>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</si>
  <si>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</si>
  <si>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</si>
  <si>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</si>
  <si>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</si>
  <si>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</si>
  <si>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</si>
  <si>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</si>
  <si>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</si>
  <si>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</si>
  <si>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</si>
  <si>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</si>
  <si>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</si>
  <si>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</si>
  <si>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</si>
  <si>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</si>
  <si>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</si>
  <si>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</si>
  <si>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</si>
  <si>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</si>
  <si>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</si>
  <si>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</si>
  <si>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</si>
  <si>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</si>
  <si>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</si>
  <si>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</si>
  <si>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</si>
  <si>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</si>
  <si>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</si>
  <si>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</si>
  <si>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</si>
  <si>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</si>
  <si>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</si>
  <si>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</si>
  <si>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</si>
  <si>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</si>
  <si>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</si>
  <si>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</si>
  <si>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</si>
  <si>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</si>
  <si>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</si>
  <si>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</si>
  <si>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</si>
  <si>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</si>
  <si>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</si>
  <si>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</si>
  <si>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</si>
  <si>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</si>
  <si>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</si>
  <si>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</si>
  <si>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</si>
  <si>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</si>
  <si>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</si>
  <si>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</si>
  <si>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</si>
  <si>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</si>
  <si>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駐車場事業特別会計</t>
  </si>
  <si>
    <t>▲ 6.65</t>
  </si>
  <si>
    <t>▲ 5.87</t>
  </si>
  <si>
    <t>▲ 5.18</t>
  </si>
  <si>
    <t>▲ 4.26</t>
  </si>
  <si>
    <t>▲ 3.36</t>
  </si>
  <si>
    <t>国民健康保険事業特別会計</t>
  </si>
  <si>
    <t>▲ 5.54</t>
  </si>
  <si>
    <t>▲ 3.18</t>
  </si>
  <si>
    <t>▲ 2.07</t>
  </si>
  <si>
    <t>▲ 1.91</t>
  </si>
  <si>
    <t>▲ 2.57</t>
  </si>
  <si>
    <t>泉大津市立病院事業会計</t>
  </si>
  <si>
    <t>▲ 1.59</t>
  </si>
  <si>
    <t>▲ 1.68</t>
  </si>
  <si>
    <t>▲ 2.69</t>
  </si>
  <si>
    <t>▲ 1.80</t>
  </si>
  <si>
    <t>▲ 1.30</t>
  </si>
  <si>
    <t>泉大津市水道事業会計</t>
  </si>
  <si>
    <t>一般会計</t>
  </si>
  <si>
    <t>下水道事業特別会計</t>
  </si>
  <si>
    <t>介護保険事業特別会計</t>
  </si>
  <si>
    <t>後期高齢者医療特別会計</t>
  </si>
  <si>
    <t>その他会計（赤字）</t>
  </si>
  <si>
    <t>その他会計（黒字）</t>
  </si>
  <si>
    <t>-</t>
    <phoneticPr fontId="2"/>
  </si>
  <si>
    <t>-</t>
    <phoneticPr fontId="2"/>
  </si>
  <si>
    <t>泉州水防事務組合</t>
    <rPh sb="0" eb="2">
      <t>センシュウ</t>
    </rPh>
    <rPh sb="2" eb="4">
      <t>スイボウ</t>
    </rPh>
    <rPh sb="4" eb="6">
      <t>ジム</t>
    </rPh>
    <rPh sb="6" eb="8">
      <t>クミアイ</t>
    </rPh>
    <phoneticPr fontId="5"/>
  </si>
  <si>
    <t>泉北水道企業団</t>
    <rPh sb="0" eb="2">
      <t>センボク</t>
    </rPh>
    <rPh sb="2" eb="4">
      <t>スイドウ</t>
    </rPh>
    <rPh sb="4" eb="6">
      <t>キギョウ</t>
    </rPh>
    <rPh sb="6" eb="7">
      <t>ダン</t>
    </rPh>
    <phoneticPr fontId="5"/>
  </si>
  <si>
    <t>泉大津市、和泉市墓地組合</t>
    <rPh sb="0" eb="4">
      <t>イズミオオツシ</t>
    </rPh>
    <rPh sb="5" eb="8">
      <t>イズミシ</t>
    </rPh>
    <rPh sb="8" eb="10">
      <t>ボチ</t>
    </rPh>
    <rPh sb="10" eb="12">
      <t>クミアイ</t>
    </rPh>
    <phoneticPr fontId="5"/>
  </si>
  <si>
    <t>高石市、泉大津市墓地組合</t>
    <rPh sb="0" eb="3">
      <t>タカイシシ</t>
    </rPh>
    <rPh sb="4" eb="8">
      <t>イズミオオツシ</t>
    </rPh>
    <rPh sb="8" eb="10">
      <t>ボチ</t>
    </rPh>
    <rPh sb="10" eb="12">
      <t>クミアイ</t>
    </rPh>
    <phoneticPr fontId="5"/>
  </si>
  <si>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5"/>
  </si>
  <si>
    <t>泉北環境整備施設組合（公共下水道事業特別会計）</t>
    <rPh sb="0" eb="2">
      <t>センボク</t>
    </rPh>
    <rPh sb="2" eb="4">
      <t>カンキョウ</t>
    </rPh>
    <rPh sb="4" eb="6">
      <t>セイビ</t>
    </rPh>
    <rPh sb="6" eb="8">
      <t>シセツ</t>
    </rPh>
    <rPh sb="8" eb="10">
      <t>クミアイ</t>
    </rPh>
    <rPh sb="11" eb="13">
      <t>コウキョウ</t>
    </rPh>
    <rPh sb="13" eb="16">
      <t>ゲスイドウ</t>
    </rPh>
    <rPh sb="16" eb="18">
      <t>ジギョウ</t>
    </rPh>
    <rPh sb="18" eb="20">
      <t>トクベツ</t>
    </rPh>
    <rPh sb="20" eb="22">
      <t>カイケイ</t>
    </rPh>
    <phoneticPr fontId="5"/>
  </si>
  <si>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5"/>
  </si>
  <si>
    <t>大阪府都市競艇組合</t>
    <rPh sb="0" eb="3">
      <t>オオサカフ</t>
    </rPh>
    <rPh sb="3" eb="5">
      <t>トシ</t>
    </rPh>
    <rPh sb="5" eb="7">
      <t>キョウテイ</t>
    </rPh>
    <rPh sb="7" eb="9">
      <t>クミアイ</t>
    </rPh>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</si>
  <si>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</si>
  <si>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</si>
  <si>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泉大津市土地開発公社</t>
    <rPh sb="0" eb="4">
      <t>イズミオオツシ</t>
    </rPh>
    <rPh sb="4" eb="6">
      <t>トチ</t>
    </rPh>
    <rPh sb="6" eb="8">
      <t>カイハツ</t>
    </rPh>
    <rPh sb="8" eb="10">
      <t>コウシャ</t>
    </rPh>
    <phoneticPr fontId="5"/>
  </si>
  <si>
    <t>泉大津マリン</t>
    <rPh sb="0" eb="3">
      <t>イズミオオツ</t>
    </rPh>
    <phoneticPr fontId="5"/>
  </si>
  <si>
    <t>泉大津埠頭</t>
    <rPh sb="0" eb="3">
      <t>イズミオオツ</t>
    </rPh>
    <rPh sb="3" eb="5">
      <t>フトウ</t>
    </rPh>
    <phoneticPr fontId="5"/>
  </si>
  <si>
    <t>-</t>
    <phoneticPr fontId="2"/>
  </si>
  <si>
    <t>法適用企業</t>
    <rPh sb="0" eb="1">
      <t>ホウ</t>
    </rPh>
    <rPh sb="1" eb="3">
      <t>テキヨウ</t>
    </rPh>
    <rPh sb="3" eb="5">
      <t>キギョウ</t>
    </rPh>
    <phoneticPr fontId="2"/>
  </si>
  <si>
    <t>法非適用企業</t>
    <rPh sb="0" eb="1">
      <t>ホウ</t>
    </rPh>
    <rPh sb="1" eb="2">
      <t>ヒ</t>
    </rPh>
    <rPh sb="2" eb="3">
      <t>テキ</t>
    </rPh>
    <rPh sb="3" eb="4">
      <t>ヨウ</t>
    </rPh>
    <rPh sb="4" eb="6">
      <t>キギョウ</t>
    </rPh>
    <phoneticPr fontId="2"/>
  </si>
  <si>
    <t>○</t>
    <phoneticPr fontId="2"/>
  </si>
  <si>
    <t>-</t>
    <phoneticPr fontId="2"/>
  </si>
  <si>
    <t>泉大津市病院事業会計</t>
    <phoneticPr fontId="5"/>
  </si>
  <si>
    <t>－</t>
    <phoneticPr fontId="2"/>
  </si>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</sst>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40354</c:v>
                </c:pt>
                <c:pt idx="1">
                  <c:v>22534</c:v>
                </c:pt>
                <c:pt idx="2">
                  <c:v>27602</c:v>
                </c:pt>
                <c:pt idx="3">
                  <c:v>45003</c:v>
                </c:pt>
                <c:pt idx="4">
                  <c:v>31044</c:v>
                </c:pt>
              </c:numCache>
            </c:numRef>
          </c:val>
          <c:smooth val="0"/>
        </c:ser>
        <c:dLbls>
          <c:showLegendKey val="0"/>
          <c:showVal val="0"/>
          <c:showCatName val="0"/>
          <c:showSerName val="0"/>
          <c:showPercent val="0"/>
          <c:showBubbleSize val="0"/>
        </c:dLbls>
        <c:marker val="1"/>
        <c:smooth val="0"/>
        <c:axId val="196746624"/>
        <c:axId val="196748800"/>
      </c:lineChart>
      <c:catAx>
        <c:axId val="196746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748800"/>
        <c:crosses val="autoZero"/>
        <c:auto val="1"/>
        <c:lblAlgn val="ctr"/>
        <c:lblOffset val="100"/>
        <c:tickLblSkip val="1"/>
        <c:tickMarkSkip val="1"/>
        <c:noMultiLvlLbl val="0"/>
      </c:catAx>
      <c:valAx>
        <c:axId val="1967488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746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0.65</c:v>
                </c:pt>
                <c:pt idx="1">
                  <c:v>0.87</c:v>
                </c:pt>
                <c:pt idx="2">
                  <c:v>3.03</c:v>
                </c:pt>
                <c:pt idx="3">
                  <c:v>1.87</c:v>
                </c:pt>
                <c:pt idx="4">
                  <c:v>2.2400000000000002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1.07</c:v>
                </c:pt>
                <c:pt idx="1">
                  <c:v>1.89</c:v>
                </c:pt>
                <c:pt idx="2">
                  <c:v>2.58</c:v>
                </c:pt>
                <c:pt idx="3">
                  <c:v>6.12</c:v>
                </c:pt>
                <c:pt idx="4">
                  <c:v>5.86</c:v>
                </c:pt>
              </c:numCache>
            </c:numRef>
          </c:val>
        </c:ser>
        <c:dLbls>
          <c:showLegendKey val="0"/>
          <c:showVal val="0"/>
          <c:showCatName val="0"/>
          <c:showSerName val="0"/>
          <c:showPercent val="0"/>
          <c:showBubbleSize val="0"/>
        </c:dLbls>
        <c:gapWidth val="250"/>
        <c:overlap val="100"/>
        <c:axId val="194850176"/>
        <c:axId val="194860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0.51</c:v>
                </c:pt>
                <c:pt idx="1">
                  <c:v>1.04</c:v>
                </c:pt>
                <c:pt idx="2">
                  <c:v>2.89</c:v>
                </c:pt>
                <c:pt idx="3">
                  <c:v>2.44</c:v>
                </c:pt>
                <c:pt idx="4">
                  <c:v>0.09</c:v>
                </c:pt>
              </c:numCache>
            </c:numRef>
          </c:val>
          <c:smooth val="0"/>
        </c:ser>
        <c:dLbls>
          <c:showLegendKey val="0"/>
          <c:showVal val="0"/>
          <c:showCatName val="0"/>
          <c:showSerName val="0"/>
          <c:showPercent val="0"/>
          <c:showBubbleSize val="0"/>
        </c:dLbls>
        <c:marker val="1"/>
        <c:smooth val="0"/>
        <c:axId val="194850176"/>
        <c:axId val="194860544"/>
      </c:lineChart>
      <c:catAx>
        <c:axId val="1948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860544"/>
        <c:crosses val="autoZero"/>
        <c:auto val="1"/>
        <c:lblAlgn val="ctr"/>
        <c:lblOffset val="100"/>
        <c:tickLblSkip val="1"/>
        <c:tickMarkSkip val="1"/>
        <c:noMultiLvlLbl val="0"/>
      </c:catAx>
      <c:valAx>
        <c:axId val="19486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8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c:v>
                </c:pt>
                <c:pt idx="2">
                  <c:v>#N/A</c:v>
                </c:pt>
                <c:pt idx="3">
                  <c:v>0.11</c:v>
                </c:pt>
                <c:pt idx="4">
                  <c:v>#N/A</c:v>
                </c:pt>
                <c:pt idx="5">
                  <c:v>0.14000000000000001</c:v>
                </c:pt>
                <c:pt idx="6">
                  <c:v>#N/A</c:v>
                </c:pt>
                <c:pt idx="7">
                  <c:v>0.13</c:v>
                </c:pt>
                <c:pt idx="8">
                  <c:v>#N/A</c:v>
                </c:pt>
                <c:pt idx="9">
                  <c:v>0.15</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0.59</c:v>
                </c:pt>
                <c:pt idx="6">
                  <c:v>#N/A</c:v>
                </c:pt>
                <c:pt idx="7">
                  <c:v>0.12</c:v>
                </c:pt>
                <c:pt idx="8">
                  <c:v>#N/A</c:v>
                </c:pt>
                <c:pt idx="9">
                  <c:v>0.24</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0.36</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0.65</c:v>
                </c:pt>
                <c:pt idx="2">
                  <c:v>#N/A</c:v>
                </c:pt>
                <c:pt idx="3">
                  <c:v>0.87</c:v>
                </c:pt>
                <c:pt idx="4">
                  <c:v>#N/A</c:v>
                </c:pt>
                <c:pt idx="5">
                  <c:v>3.02</c:v>
                </c:pt>
                <c:pt idx="6">
                  <c:v>#N/A</c:v>
                </c:pt>
                <c:pt idx="7">
                  <c:v>1.87</c:v>
                </c:pt>
                <c:pt idx="8">
                  <c:v>#N/A</c:v>
                </c:pt>
                <c:pt idx="9">
                  <c:v>2.23</c:v>
                </c:pt>
              </c:numCache>
            </c:numRef>
          </c:val>
        </c:ser>
        <c:ser>
          <c:idx val="6"/>
          <c:order val="6"/>
          <c:tx>
            <c:strRef>
              <c:f>データシート!$A$33</c:f>
              <c:strCache>
                <c:ptCount val="1"/>
                <c:pt idx="0">
                  <c:v>泉大津市水道事業会計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5.37</c:v>
                </c:pt>
                <c:pt idx="2">
                  <c:v>#N/A</c:v>
                </c:pt>
                <c:pt idx="3">
                  <c:v>6.39</c:v>
                </c:pt>
                <c:pt idx="4">
                  <c:v>#N/A</c:v>
                </c:pt>
                <c:pt idx="5">
                  <c:v>7.64</c:v>
                </c:pt>
                <c:pt idx="6">
                  <c:v>#N/A</c:v>
                </c:pt>
                <c:pt idx="7">
                  <c:v>8.6</c:v>
                </c:pt>
                <c:pt idx="8">
                  <c:v>#N/A</c:v>
                </c:pt>
                <c:pt idx="9">
                  <c:v>10</c:v>
                </c:pt>
              </c:numCache>
            </c:numRef>
          </c:val>
        </c:ser>
        <c:ser>
          <c:idx val="7"/>
          <c:order val="7"/>
          <c:tx>
            <c:strRef>
              <c:f>データシート!$A$34</c:f>
              <c:strCache>
                <c:ptCount val="1"/>
                <c:pt idx="0">
                  <c:v>泉大津市立病院事業会計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1.59</c:v>
                </c:pt>
                <c:pt idx="1">
                  <c:v>#N/A</c:v>
                </c:pt>
                <c:pt idx="2">
                  <c:v>1.68</c:v>
                </c:pt>
                <c:pt idx="3">
                  <c:v>#N/A</c:v>
                </c:pt>
                <c:pt idx="4">
                  <c:v>2.69</c:v>
                </c:pt>
                <c:pt idx="5">
                  <c:v>#N/A</c:v>
                </c:pt>
                <c:pt idx="6">
                  <c:v>1.8</c:v>
                </c:pt>
                <c:pt idx="7">
                  <c:v>#N/A</c:v>
                </c:pt>
                <c:pt idx="8">
                  <c:v>1.3</c:v>
                </c:pt>
                <c:pt idx="9">
                  <c:v>#N/A</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5.54</c:v>
                </c:pt>
                <c:pt idx="1">
                  <c:v>#N/A</c:v>
                </c:pt>
                <c:pt idx="2">
                  <c:v>3.18</c:v>
                </c:pt>
                <c:pt idx="3">
                  <c:v>#N/A</c:v>
                </c:pt>
                <c:pt idx="4">
                  <c:v>2.0699999999999998</c:v>
                </c:pt>
                <c:pt idx="5">
                  <c:v>#N/A</c:v>
                </c:pt>
                <c:pt idx="6">
                  <c:v>1.91</c:v>
                </c:pt>
                <c:pt idx="7">
                  <c:v>#N/A</c:v>
                </c:pt>
                <c:pt idx="8">
                  <c:v>2.57</c:v>
                </c:pt>
                <c:pt idx="9">
                  <c:v>#N/A</c:v>
                </c:pt>
              </c:numCache>
            </c:numRef>
          </c:val>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6.65</c:v>
                </c:pt>
                <c:pt idx="1">
                  <c:v>#N/A</c:v>
                </c:pt>
                <c:pt idx="2">
                  <c:v>5.87</c:v>
                </c:pt>
                <c:pt idx="3">
                  <c:v>#N/A</c:v>
                </c:pt>
                <c:pt idx="4">
                  <c:v>5.18</c:v>
                </c:pt>
                <c:pt idx="5">
                  <c:v>#N/A</c:v>
                </c:pt>
                <c:pt idx="6">
                  <c:v>4.26</c:v>
                </c:pt>
                <c:pt idx="7">
                  <c:v>#N/A</c:v>
                </c:pt>
                <c:pt idx="8">
                  <c:v>3.36</c:v>
                </c:pt>
                <c:pt idx="9">
                  <c:v>#N/A</c:v>
                </c:pt>
              </c:numCache>
            </c:numRef>
          </c:val>
        </c:ser>
        <c:dLbls>
          <c:showLegendKey val="0"/>
          <c:showVal val="0"/>
          <c:showCatName val="0"/>
          <c:showSerName val="0"/>
          <c:showPercent val="0"/>
          <c:showBubbleSize val="0"/>
        </c:dLbls>
        <c:gapWidth val="150"/>
        <c:overlap val="100"/>
        <c:axId val="198506368"/>
        <c:axId val="198507904"/>
      </c:barChart>
      <c:catAx>
        <c:axId val="19850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507904"/>
        <c:crosses val="autoZero"/>
        <c:auto val="1"/>
        <c:lblAlgn val="ctr"/>
        <c:lblOffset val="100"/>
        <c:tickLblSkip val="1"/>
        <c:tickMarkSkip val="1"/>
        <c:noMultiLvlLbl val="0"/>
      </c:catAx>
      <c:valAx>
        <c:axId val="19850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506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3462</c:v>
                </c:pt>
                <c:pt idx="5">
                  <c:v>3516</c:v>
                </c:pt>
                <c:pt idx="8">
                  <c:v>3493</c:v>
                </c:pt>
                <c:pt idx="11">
                  <c:v>3464</c:v>
                </c:pt>
                <c:pt idx="14">
                  <c:v>3510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c:v>
                </c:pt>
                <c:pt idx="3">
                  <c:v>4</c:v>
                </c:pt>
                <c:pt idx="6">
                  <c:v>3</c:v>
                </c:pt>
                <c:pt idx="9">
                  <c:v>2</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109</c:v>
                </c:pt>
                <c:pt idx="3">
                  <c:v>108</c:v>
                </c:pt>
                <c:pt idx="6">
                  <c:v>107</c:v>
                </c:pt>
                <c:pt idx="9">
                  <c:v>105</c:v>
                </c:pt>
                <c:pt idx="12">
                  <c:v>527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449</c:v>
                </c:pt>
                <c:pt idx="3">
                  <c:v>435</c:v>
                </c:pt>
                <c:pt idx="6">
                  <c:v>424</c:v>
                </c:pt>
                <c:pt idx="9">
                  <c:v>417</c:v>
                </c:pt>
                <c:pt idx="12">
                  <c:v>445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1704</c:v>
                </c:pt>
                <c:pt idx="3">
                  <c:v>1805</c:v>
                </c:pt>
                <c:pt idx="6">
                  <c:v>1817</c:v>
                </c:pt>
                <c:pt idx="9">
                  <c:v>1904</c:v>
                </c:pt>
                <c:pt idx="12">
                  <c:v>2030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21</c:v>
                </c:pt>
                <c:pt idx="6">
                  <c:v>21</c:v>
                </c:pt>
                <c:pt idx="9">
                  <c:v>21</c:v>
                </c:pt>
                <c:pt idx="12">
                  <c:v>21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3677</c:v>
                </c:pt>
                <c:pt idx="3">
                  <c:v>3699</c:v>
                </c:pt>
                <c:pt idx="6">
                  <c:v>3667</c:v>
                </c:pt>
                <c:pt idx="9">
                  <c:v>3566</c:v>
                </c:pt>
                <c:pt idx="12">
                  <c:v>3358</c:v>
                </c:pt>
              </c:numCache>
            </c:numRef>
          </c:val>
        </c:ser>
        <c:dLbls>
          <c:showLegendKey val="0"/>
          <c:showVal val="0"/>
          <c:showCatName val="0"/>
          <c:showSerName val="0"/>
          <c:showPercent val="0"/>
          <c:showBubbleSize val="0"/>
        </c:dLbls>
        <c:gapWidth val="100"/>
        <c:overlap val="100"/>
        <c:axId val="199349376"/>
        <c:axId val="19935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2482</c:v>
                </c:pt>
                <c:pt idx="2">
                  <c:v>#N/A</c:v>
                </c:pt>
                <c:pt idx="3">
                  <c:v>#N/A</c:v>
                </c:pt>
                <c:pt idx="4">
                  <c:v>2556</c:v>
                </c:pt>
                <c:pt idx="5">
                  <c:v>#N/A</c:v>
                </c:pt>
                <c:pt idx="6">
                  <c:v>#N/A</c:v>
                </c:pt>
                <c:pt idx="7">
                  <c:v>2546</c:v>
                </c:pt>
                <c:pt idx="8">
                  <c:v>#N/A</c:v>
                </c:pt>
                <c:pt idx="9">
                  <c:v>#N/A</c:v>
                </c:pt>
                <c:pt idx="10">
                  <c:v>2551</c:v>
                </c:pt>
                <c:pt idx="11">
                  <c:v>#N/A</c:v>
                </c:pt>
                <c:pt idx="12">
                  <c:v>#N/A</c:v>
                </c:pt>
                <c:pt idx="13">
                  <c:v>2874</c:v>
                </c:pt>
                <c:pt idx="14">
                  <c:v>#N/A</c:v>
                </c:pt>
              </c:numCache>
            </c:numRef>
          </c:val>
          <c:smooth val="0"/>
        </c:ser>
        <c:dLbls>
          <c:showLegendKey val="0"/>
          <c:showVal val="0"/>
          <c:showCatName val="0"/>
          <c:showSerName val="0"/>
          <c:showPercent val="0"/>
          <c:showBubbleSize val="0"/>
        </c:dLbls>
        <c:marker val="1"/>
        <c:smooth val="0"/>
        <c:axId val="199349376"/>
        <c:axId val="199351296"/>
      </c:lineChart>
      <c:catAx>
        <c:axId val="19934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351296"/>
        <c:crosses val="autoZero"/>
        <c:auto val="1"/>
        <c:lblAlgn val="ctr"/>
        <c:lblOffset val="100"/>
        <c:tickLblSkip val="1"/>
        <c:tickMarkSkip val="1"/>
        <c:noMultiLvlLbl val="0"/>
      </c:catAx>
      <c:valAx>
        <c:axId val="19935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4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31907</c:v>
                </c:pt>
                <c:pt idx="5">
                  <c:v>31790</c:v>
                </c:pt>
                <c:pt idx="8">
                  <c:v>32499</c:v>
                </c:pt>
                <c:pt idx="11">
                  <c:v>32905</c:v>
                </c:pt>
                <c:pt idx="14">
                  <c:v>32562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9613</c:v>
                </c:pt>
                <c:pt idx="5">
                  <c:v>9128</c:v>
                </c:pt>
                <c:pt idx="8">
                  <c:v>8834</c:v>
                </c:pt>
                <c:pt idx="11">
                  <c:v>8482</c:v>
                </c:pt>
                <c:pt idx="14">
                  <c:v>8059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1429</c:v>
                </c:pt>
                <c:pt idx="5">
                  <c:v>1799</c:v>
                </c:pt>
                <c:pt idx="8">
                  <c:v>2299</c:v>
                </c:pt>
                <c:pt idx="11">
                  <c:v>3057</c:v>
                </c:pt>
                <c:pt idx="14">
                  <c:v>2622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1231</c:v>
                </c:pt>
                <c:pt idx="3">
                  <c:v>541</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963</c:v>
                </c:pt>
                <c:pt idx="3">
                  <c:v>982</c:v>
                </c:pt>
                <c:pt idx="6">
                  <c:v>1042</c:v>
                </c:pt>
                <c:pt idx="9">
                  <c:v>1058</c:v>
                </c:pt>
                <c:pt idx="12">
                  <c:v>649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4405</c:v>
                </c:pt>
                <c:pt idx="3">
                  <c:v>3998</c:v>
                </c:pt>
                <c:pt idx="6">
                  <c:v>3870</c:v>
                </c:pt>
                <c:pt idx="9">
                  <c:v>3357</c:v>
                </c:pt>
                <c:pt idx="12">
                  <c:v>3094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2843</c:v>
                </c:pt>
                <c:pt idx="3">
                  <c:v>2478</c:v>
                </c:pt>
                <c:pt idx="6">
                  <c:v>2248</c:v>
                </c:pt>
                <c:pt idx="9">
                  <c:v>1934</c:v>
                </c:pt>
                <c:pt idx="12">
                  <c:v>1683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26713</c:v>
                </c:pt>
                <c:pt idx="3">
                  <c:v>25472</c:v>
                </c:pt>
                <c:pt idx="6">
                  <c:v>25107</c:v>
                </c:pt>
                <c:pt idx="9">
                  <c:v>24834</c:v>
                </c:pt>
                <c:pt idx="12">
                  <c:v>24255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3786</c:v>
                </c:pt>
                <c:pt idx="3">
                  <c:v>3728</c:v>
                </c:pt>
                <c:pt idx="6">
                  <c:v>3631</c:v>
                </c:pt>
                <c:pt idx="9">
                  <c:v>3566</c:v>
                </c:pt>
                <c:pt idx="12">
                  <c:v>3515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32314</c:v>
                </c:pt>
                <c:pt idx="3">
                  <c:v>31884</c:v>
                </c:pt>
                <c:pt idx="6">
                  <c:v>31708</c:v>
                </c:pt>
                <c:pt idx="9">
                  <c:v>31918</c:v>
                </c:pt>
                <c:pt idx="12">
                  <c:v>31649</c:v>
                </c:pt>
              </c:numCache>
            </c:numRef>
          </c:val>
        </c:ser>
        <c:dLbls>
          <c:showLegendKey val="0"/>
          <c:showVal val="0"/>
          <c:showCatName val="0"/>
          <c:showSerName val="0"/>
          <c:showPercent val="0"/>
          <c:showBubbleSize val="0"/>
        </c:dLbls>
        <c:gapWidth val="100"/>
        <c:overlap val="100"/>
        <c:axId val="198386816"/>
        <c:axId val="19838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29307</c:v>
                </c:pt>
                <c:pt idx="2">
                  <c:v>#N/A</c:v>
                </c:pt>
                <c:pt idx="3">
                  <c:v>#N/A</c:v>
                </c:pt>
                <c:pt idx="4">
                  <c:v>26368</c:v>
                </c:pt>
                <c:pt idx="5">
                  <c:v>#N/A</c:v>
                </c:pt>
                <c:pt idx="6">
                  <c:v>#N/A</c:v>
                </c:pt>
                <c:pt idx="7">
                  <c:v>23974</c:v>
                </c:pt>
                <c:pt idx="8">
                  <c:v>#N/A</c:v>
                </c:pt>
                <c:pt idx="9">
                  <c:v>#N/A</c:v>
                </c:pt>
                <c:pt idx="10">
                  <c:v>22223</c:v>
                </c:pt>
                <c:pt idx="11">
                  <c:v>#N/A</c:v>
                </c:pt>
                <c:pt idx="12">
                  <c:v>#N/A</c:v>
                </c:pt>
                <c:pt idx="13">
                  <c:v>21602</c:v>
                </c:pt>
                <c:pt idx="14">
                  <c:v>#N/A</c:v>
                </c:pt>
              </c:numCache>
            </c:numRef>
          </c:val>
          <c:smooth val="0"/>
        </c:ser>
        <c:dLbls>
          <c:showLegendKey val="0"/>
          <c:showVal val="0"/>
          <c:showCatName val="0"/>
          <c:showSerName val="0"/>
          <c:showPercent val="0"/>
          <c:showBubbleSize val="0"/>
        </c:dLbls>
        <c:marker val="1"/>
        <c:smooth val="0"/>
        <c:axId val="198386816"/>
        <c:axId val="198388736"/>
      </c:lineChart>
      <c:catAx>
        <c:axId val="1983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388736"/>
        <c:crosses val="autoZero"/>
        <c:auto val="1"/>
        <c:lblAlgn val="ctr"/>
        <c:lblOffset val="100"/>
        <c:tickLblSkip val="1"/>
        <c:tickMarkSkip val="1"/>
        <c:noMultiLvlLbl val="0"/>
      </c:catAx>
      <c:valAx>
        <c:axId val="19838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38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76,263
75,056
14.31
29,209,632
28,774,955
370,534
16,546,415
31,477,957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19.1
155.7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年度単年度財政力指数は</a:t>
          </a:r>
          <a:r>
            <a:rPr lang="en-US" altLang="ja-JP" sz="1100">
              <a:solidFill>
                <a:schemeClr val="dk1"/>
              </a:solidFill>
              <a:effectLst/>
              <a:latin typeface="+mn-lt"/>
              <a:ea typeface="+mn-ea"/>
              <a:cs typeface="+mn-cs"/>
            </a:rPr>
            <a:t>0.70579</a:t>
          </a:r>
          <a:r>
            <a:rPr lang="ja-JP" altLang="ja-JP" sz="1100">
              <a:solidFill>
                <a:schemeClr val="dk1"/>
              </a:solidFill>
              <a:effectLst/>
              <a:latin typeface="+mn-lt"/>
              <a:ea typeface="+mn-ea"/>
              <a:cs typeface="+mn-cs"/>
            </a:rPr>
            <a:t>、対前年度</a:t>
          </a:r>
          <a:r>
            <a:rPr lang="en-US" altLang="ja-JP" sz="1100">
              <a:solidFill>
                <a:schemeClr val="dk1"/>
              </a:solidFill>
              <a:effectLst/>
              <a:latin typeface="+mn-lt"/>
              <a:ea typeface="+mn-ea"/>
              <a:cs typeface="+mn-cs"/>
            </a:rPr>
            <a:t>+0.01241</a:t>
          </a:r>
          <a:r>
            <a:rPr lang="ja-JP" altLang="ja-JP" sz="1100">
              <a:solidFill>
                <a:schemeClr val="dk1"/>
              </a:solidFill>
              <a:effectLst/>
              <a:latin typeface="+mn-lt"/>
              <a:ea typeface="+mn-ea"/>
              <a:cs typeface="+mn-cs"/>
            </a:rPr>
            <a:t>ポイントとなり、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ヵ年平均では</a:t>
          </a:r>
          <a:r>
            <a:rPr lang="en-US" altLang="ja-JP" sz="1100">
              <a:solidFill>
                <a:schemeClr val="dk1"/>
              </a:solidFill>
              <a:effectLst/>
              <a:latin typeface="+mn-lt"/>
              <a:ea typeface="+mn-ea"/>
              <a:cs typeface="+mn-cs"/>
            </a:rPr>
            <a:t>0.69519</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対前年度比</a:t>
          </a:r>
          <a:r>
            <a:rPr lang="en-US" altLang="ja-JP" sz="1100">
              <a:solidFill>
                <a:schemeClr val="dk1"/>
              </a:solidFill>
              <a:effectLst/>
              <a:latin typeface="+mn-lt"/>
              <a:ea typeface="+mn-ea"/>
              <a:cs typeface="+mn-cs"/>
            </a:rPr>
            <a:t>+0.00434</a:t>
          </a:r>
          <a:r>
            <a:rPr lang="ja-JP" altLang="ja-JP" sz="1100">
              <a:solidFill>
                <a:schemeClr val="dk1"/>
              </a:solidFill>
              <a:effectLst/>
              <a:latin typeface="+mn-lt"/>
              <a:ea typeface="+mn-ea"/>
              <a:cs typeface="+mn-cs"/>
            </a:rPr>
            <a:t>ポイントとなった。これは、平成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年度において基準財政収入額は</a:t>
          </a:r>
          <a:r>
            <a:rPr lang="en-US" altLang="ja-JP" sz="1100">
              <a:solidFill>
                <a:schemeClr val="dk1"/>
              </a:solidFill>
              <a:effectLst/>
              <a:latin typeface="+mn-lt"/>
              <a:ea typeface="+mn-ea"/>
              <a:cs typeface="+mn-cs"/>
            </a:rPr>
            <a:t>8,798,174</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244,684</a:t>
          </a:r>
          <a:r>
            <a:rPr lang="ja-JP" altLang="ja-JP" sz="1100">
              <a:solidFill>
                <a:schemeClr val="dk1"/>
              </a:solidFill>
              <a:effectLst/>
              <a:latin typeface="+mn-lt"/>
              <a:ea typeface="+mn-ea"/>
              <a:cs typeface="+mn-cs"/>
            </a:rPr>
            <a:t>千円）とな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、基準財政需要額</a:t>
          </a:r>
          <a:r>
            <a:rPr lang="ja-JP" altLang="en-US" sz="1100">
              <a:solidFill>
                <a:schemeClr val="dk1"/>
              </a:solidFill>
              <a:effectLst/>
              <a:latin typeface="+mn-lt"/>
              <a:ea typeface="+mn-ea"/>
              <a:cs typeface="+mn-cs"/>
            </a:rPr>
            <a:t>においても</a:t>
          </a:r>
          <a:r>
            <a:rPr lang="en-US" altLang="ja-JP" sz="1100">
              <a:solidFill>
                <a:schemeClr val="dk1"/>
              </a:solidFill>
              <a:effectLst/>
              <a:latin typeface="+mn-lt"/>
              <a:ea typeface="+mn-ea"/>
              <a:cs typeface="+mn-cs"/>
            </a:rPr>
            <a:t>12,465,698</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+129,694</a:t>
          </a:r>
          <a:r>
            <a:rPr lang="ja-JP" altLang="ja-JP" sz="1100">
              <a:solidFill>
                <a:schemeClr val="dk1"/>
              </a:solidFill>
              <a:effectLst/>
              <a:latin typeface="+mn-lt"/>
              <a:ea typeface="+mn-ea"/>
              <a:cs typeface="+mn-cs"/>
            </a:rPr>
            <a:t>千円）となったことによる。本市の基準財政収入額はピーク時である平成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年度の約</a:t>
          </a:r>
          <a:r>
            <a:rPr lang="en-US" altLang="ja-JP" sz="1100">
              <a:solidFill>
                <a:schemeClr val="dk1"/>
              </a:solidFill>
              <a:effectLst/>
              <a:latin typeface="+mn-lt"/>
              <a:ea typeface="+mn-ea"/>
              <a:cs typeface="+mn-cs"/>
            </a:rPr>
            <a:t>96</a:t>
          </a:r>
          <a:r>
            <a:rPr lang="ja-JP" altLang="ja-JP" sz="1100">
              <a:solidFill>
                <a:schemeClr val="dk1"/>
              </a:solidFill>
              <a:effectLst/>
              <a:latin typeface="+mn-lt"/>
              <a:ea typeface="+mn-ea"/>
              <a:cs typeface="+mn-cs"/>
            </a:rPr>
            <a:t>億円から</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億円近く下がっている。地方消費税交付金を除き、ほぼ全体的に</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傾向で</a:t>
          </a:r>
          <a:r>
            <a:rPr lang="ja-JP" altLang="ja-JP" sz="1100" b="0" i="0" baseline="0">
              <a:solidFill>
                <a:schemeClr val="dk1"/>
              </a:solidFill>
              <a:effectLst/>
              <a:latin typeface="+mn-lt"/>
              <a:ea typeface="+mn-ea"/>
              <a:cs typeface="+mn-cs"/>
            </a:rPr>
            <a:t>あるため、</a:t>
          </a:r>
          <a:r>
            <a:rPr lang="ja-JP" altLang="en-US" sz="1100" b="0" i="0" baseline="0">
              <a:solidFill>
                <a:schemeClr val="dk1"/>
              </a:solidFill>
              <a:effectLst/>
              <a:latin typeface="+mn-lt"/>
              <a:ea typeface="+mn-ea"/>
              <a:cs typeface="+mn-cs"/>
            </a:rPr>
            <a:t>市税の公平かつ適正な賦課及び徴収による</a:t>
          </a:r>
          <a:r>
            <a:rPr lang="ja-JP" altLang="ja-JP" sz="1100" b="0" i="0" baseline="0">
              <a:solidFill>
                <a:schemeClr val="dk1"/>
              </a:solidFill>
              <a:effectLst/>
              <a:latin typeface="+mn-lt"/>
              <a:ea typeface="+mn-ea"/>
              <a:cs typeface="+mn-cs"/>
            </a:rPr>
            <a:t>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144235</xdr:rowOff>
    </xdr:to>
    <xdr:cxnSp macro="">
      <xdr:nvCxnSpPr>
        <xdr:cNvPr id="69" name="直線コネクタ 68"/>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40</xdr:row>
      <xdr:rowOff>144235</xdr:rowOff>
    </xdr:to>
    <xdr:cxnSp macro="">
      <xdr:nvCxnSpPr>
        <xdr:cNvPr id="72" name="直線コネクタ 71"/>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109765</xdr:rowOff>
    </xdr:from>
    <xdr:to>
      <xdr:col>4</xdr:col>
      <xdr:colOff>482600</xdr:colOff>
      <xdr:row>40</xdr:row>
      <xdr:rowOff>144235</xdr:rowOff>
    </xdr:to>
    <xdr:cxnSp macro="">
      <xdr:nvCxnSpPr>
        <xdr:cNvPr id="75" name="直線コネクタ 74"/>
        <xdr:cNvCxnSpPr/>
      </xdr:nvCxnSpPr>
      <xdr:spPr>
        <a:xfrm>
          <a:off x="2336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109765</xdr:rowOff>
    </xdr:to>
    <xdr:cxnSp macro="">
      <xdr:nvCxnSpPr>
        <xdr:cNvPr id="78" name="直線コネクタ 77"/>
        <xdr:cNvCxnSpPr/>
      </xdr:nvCxnSpPr>
      <xdr:spPr>
        <a:xfrm>
          <a:off x="1447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8" name="円/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0" name="円/楕円 89"/>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1" name="テキスト ボックス 90"/>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93435</xdr:rowOff>
    </xdr:from>
    <xdr:to>
      <xdr:col>4</xdr:col>
      <xdr:colOff>533400</xdr:colOff>
      <xdr:row>41</xdr:row>
      <xdr:rowOff>23585</xdr:rowOff>
    </xdr:to>
    <xdr:sp macro="" textlink="">
      <xdr:nvSpPr>
        <xdr:cNvPr id="92" name="円/楕円 91"/>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33762</xdr:rowOff>
    </xdr:from>
    <xdr:ext cx="762000" cy="259045"/>
    <xdr:sp macro="" textlink="">
      <xdr:nvSpPr>
        <xdr:cNvPr id="93" name="テキスト ボックス 92"/>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58965</xdr:rowOff>
    </xdr:from>
    <xdr:to>
      <xdr:col>3</xdr:col>
      <xdr:colOff>330200</xdr:colOff>
      <xdr:row>40</xdr:row>
      <xdr:rowOff>160565</xdr:rowOff>
    </xdr:to>
    <xdr:sp macro="" textlink="">
      <xdr:nvSpPr>
        <xdr:cNvPr id="94" name="円/楕円 93"/>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170742</xdr:rowOff>
    </xdr:from>
    <xdr:ext cx="762000" cy="259045"/>
    <xdr:sp macro="" textlink="">
      <xdr:nvSpPr>
        <xdr:cNvPr id="95" name="テキスト ボックス 94"/>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6" name="円/楕円 95"/>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97" name="テキスト ボックス 96"/>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年度では</a:t>
          </a:r>
          <a:r>
            <a:rPr lang="en-US" altLang="ja-JP" sz="1100">
              <a:solidFill>
                <a:schemeClr val="dk1"/>
              </a:solidFill>
              <a:effectLst/>
              <a:latin typeface="+mn-lt"/>
              <a:ea typeface="+mn-ea"/>
              <a:cs typeface="+mn-cs"/>
            </a:rPr>
            <a:t>98.7</a:t>
          </a:r>
          <a:r>
            <a:rPr lang="ja-JP" altLang="ja-JP" sz="1100">
              <a:solidFill>
                <a:schemeClr val="dk1"/>
              </a:solidFill>
              <a:effectLst/>
              <a:latin typeface="+mn-lt"/>
              <a:ea typeface="+mn-ea"/>
              <a:cs typeface="+mn-cs"/>
            </a:rPr>
            <a:t>％となり対前年度比</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改善したが</a:t>
          </a:r>
          <a:r>
            <a:rPr lang="ja-JP" altLang="ja-JP" sz="1100">
              <a:solidFill>
                <a:schemeClr val="dk1"/>
              </a:solidFill>
              <a:effectLst/>
              <a:latin typeface="+mn-lt"/>
              <a:ea typeface="+mn-ea"/>
              <a:cs typeface="+mn-cs"/>
            </a:rPr>
            <a:t>、依然硬直した財政状況が続いている。経常経費充当一般財源等が</a:t>
          </a:r>
          <a:r>
            <a:rPr lang="en-US" altLang="ja-JP" sz="1100">
              <a:solidFill>
                <a:schemeClr val="dk1"/>
              </a:solidFill>
              <a:effectLst/>
              <a:latin typeface="+mn-lt"/>
              <a:ea typeface="+mn-ea"/>
              <a:cs typeface="+mn-cs"/>
            </a:rPr>
            <a:t>16,766,778</a:t>
          </a:r>
          <a:r>
            <a:rPr lang="ja-JP" altLang="ja-JP" sz="1100">
              <a:solidFill>
                <a:schemeClr val="dk1"/>
              </a:solidFill>
              <a:effectLst/>
              <a:latin typeface="+mn-lt"/>
              <a:ea typeface="+mn-ea"/>
              <a:cs typeface="+mn-cs"/>
            </a:rPr>
            <a:t>千円と対前年度比</a:t>
          </a:r>
          <a:r>
            <a:rPr lang="en-US" altLang="ja-JP" sz="1100">
              <a:solidFill>
                <a:schemeClr val="dk1"/>
              </a:solidFill>
              <a:effectLst/>
              <a:latin typeface="+mn-lt"/>
              <a:ea typeface="+mn-ea"/>
              <a:cs typeface="+mn-cs"/>
            </a:rPr>
            <a:t>90,929</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のは、</a:t>
          </a:r>
          <a:r>
            <a:rPr lang="ja-JP" altLang="ja-JP" sz="1100">
              <a:solidFill>
                <a:schemeClr val="dk1"/>
              </a:solidFill>
              <a:effectLst/>
              <a:latin typeface="+mn-lt"/>
              <a:ea typeface="+mn-ea"/>
              <a:cs typeface="+mn-cs"/>
            </a:rPr>
            <a:t>主に人件費のうち、</a:t>
          </a:r>
          <a:r>
            <a:rPr lang="ja-JP" altLang="en-US" sz="1100">
              <a:solidFill>
                <a:schemeClr val="dk1"/>
              </a:solidFill>
              <a:effectLst/>
              <a:latin typeface="+mn-lt"/>
              <a:ea typeface="+mn-ea"/>
              <a:cs typeface="+mn-cs"/>
            </a:rPr>
            <a:t>定年及び普通退職に伴う</a:t>
          </a:r>
          <a:r>
            <a:rPr lang="ja-JP" altLang="ja-JP" sz="1100">
              <a:solidFill>
                <a:schemeClr val="dk1"/>
              </a:solidFill>
              <a:effectLst/>
              <a:latin typeface="+mn-lt"/>
              <a:ea typeface="+mn-ea"/>
              <a:cs typeface="+mn-cs"/>
            </a:rPr>
            <a:t>退職金の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よる</a:t>
          </a:r>
          <a:r>
            <a:rPr lang="ja-JP" altLang="ja-JP" sz="1100">
              <a:solidFill>
                <a:schemeClr val="dk1"/>
              </a:solidFill>
              <a:effectLst/>
              <a:latin typeface="+mn-lt"/>
              <a:ea typeface="+mn-ea"/>
              <a:cs typeface="+mn-cs"/>
            </a:rPr>
            <a:t>ものである。経常一般財源等では、市税が</a:t>
          </a:r>
          <a:r>
            <a:rPr lang="en-US" altLang="ja-JP" sz="1100">
              <a:solidFill>
                <a:schemeClr val="dk1"/>
              </a:solidFill>
              <a:effectLst/>
              <a:latin typeface="+mn-lt"/>
              <a:ea typeface="+mn-ea"/>
              <a:cs typeface="+mn-cs"/>
            </a:rPr>
            <a:t>10,348,384</a:t>
          </a:r>
          <a:r>
            <a:rPr lang="ja-JP" altLang="ja-JP" sz="1100">
              <a:solidFill>
                <a:schemeClr val="dk1"/>
              </a:solidFill>
              <a:effectLst/>
              <a:latin typeface="+mn-lt"/>
              <a:ea typeface="+mn-ea"/>
              <a:cs typeface="+mn-cs"/>
            </a:rPr>
            <a:t>千円と対前年度比</a:t>
          </a:r>
          <a:r>
            <a:rPr lang="en-US" altLang="ja-JP" sz="1100">
              <a:solidFill>
                <a:schemeClr val="dk1"/>
              </a:solidFill>
              <a:effectLst/>
              <a:latin typeface="+mn-lt"/>
              <a:ea typeface="+mn-ea"/>
              <a:cs typeface="+mn-cs"/>
            </a:rPr>
            <a:t>74,832</a:t>
          </a:r>
          <a:r>
            <a:rPr lang="ja-JP" altLang="ja-JP" sz="1100">
              <a:solidFill>
                <a:schemeClr val="dk1"/>
              </a:solidFill>
              <a:effectLst/>
              <a:latin typeface="+mn-lt"/>
              <a:ea typeface="+mn-ea"/>
              <a:cs typeface="+mn-cs"/>
            </a:rPr>
            <a:t>円の増となったものの、地方交付税で</a:t>
          </a:r>
          <a:r>
            <a:rPr lang="en-US" altLang="ja-JP" sz="1100">
              <a:solidFill>
                <a:schemeClr val="dk1"/>
              </a:solidFill>
              <a:effectLst/>
              <a:latin typeface="+mn-lt"/>
              <a:ea typeface="+mn-ea"/>
              <a:cs typeface="+mn-cs"/>
            </a:rPr>
            <a:t>143,875</a:t>
          </a:r>
          <a:r>
            <a:rPr lang="ja-JP" altLang="ja-JP" sz="1100">
              <a:solidFill>
                <a:schemeClr val="dk1"/>
              </a:solidFill>
              <a:effectLst/>
              <a:latin typeface="+mn-lt"/>
              <a:ea typeface="+mn-ea"/>
              <a:cs typeface="+mn-cs"/>
            </a:rPr>
            <a:t>千円の減、</a:t>
          </a:r>
          <a:r>
            <a:rPr lang="ja-JP" altLang="en-US" sz="1100">
              <a:solidFill>
                <a:schemeClr val="dk1"/>
              </a:solidFill>
              <a:effectLst/>
              <a:latin typeface="+mn-lt"/>
              <a:ea typeface="+mn-ea"/>
              <a:cs typeface="+mn-cs"/>
            </a:rPr>
            <a:t>臨時財政対策債</a:t>
          </a:r>
          <a:r>
            <a:rPr lang="en-US" altLang="ja-JP" sz="1100">
              <a:solidFill>
                <a:schemeClr val="dk1"/>
              </a:solidFill>
              <a:effectLst/>
              <a:latin typeface="+mn-lt"/>
              <a:ea typeface="+mn-ea"/>
              <a:cs typeface="+mn-cs"/>
            </a:rPr>
            <a:t>143,294</a:t>
          </a:r>
          <a:r>
            <a:rPr lang="ja-JP" altLang="en-US" sz="1100">
              <a:solidFill>
                <a:schemeClr val="dk1"/>
              </a:solidFill>
              <a:effectLst/>
              <a:latin typeface="+mn-lt"/>
              <a:ea typeface="+mn-ea"/>
              <a:cs typeface="+mn-cs"/>
            </a:rPr>
            <a:t>千円の減となり、</a:t>
          </a:r>
          <a:r>
            <a:rPr lang="ja-JP" altLang="ja-JP" sz="1100">
              <a:solidFill>
                <a:schemeClr val="dk1"/>
              </a:solidFill>
              <a:effectLst/>
              <a:latin typeface="+mn-lt"/>
              <a:ea typeface="+mn-ea"/>
              <a:cs typeface="+mn-cs"/>
            </a:rPr>
            <a:t>全体として前年度比</a:t>
          </a:r>
          <a:r>
            <a:rPr lang="en-US" altLang="ja-JP" sz="1100">
              <a:solidFill>
                <a:schemeClr val="dk1"/>
              </a:solidFill>
              <a:effectLst/>
              <a:latin typeface="+mn-lt"/>
              <a:ea typeface="+mn-ea"/>
              <a:cs typeface="+mn-cs"/>
            </a:rPr>
            <a:t>59,456</a:t>
          </a:r>
          <a:r>
            <a:rPr lang="ja-JP" altLang="ja-JP" sz="1100">
              <a:solidFill>
                <a:schemeClr val="dk1"/>
              </a:solidFill>
              <a:effectLst/>
              <a:latin typeface="+mn-lt"/>
              <a:ea typeface="+mn-ea"/>
              <a:cs typeface="+mn-cs"/>
            </a:rPr>
            <a:t>千円の減となったものである。今後も硬直した財政状況が続くことが想定されるため</a:t>
          </a:r>
          <a:r>
            <a:rPr lang="ja-JP" altLang="ja-JP" sz="1100" b="0" i="0" baseline="0">
              <a:solidFill>
                <a:schemeClr val="dk1"/>
              </a:solidFill>
              <a:effectLst/>
              <a:latin typeface="+mn-lt"/>
              <a:ea typeface="+mn-ea"/>
              <a:cs typeface="+mn-cs"/>
            </a:rPr>
            <a:t>、引き続き事業費の圧縮等に努める。 </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762</xdr:rowOff>
    </xdr:from>
    <xdr:to>
      <xdr:col>7</xdr:col>
      <xdr:colOff>152400</xdr:colOff>
      <xdr:row>64</xdr:row>
      <xdr:rowOff>10414</xdr:rowOff>
    </xdr:to>
    <xdr:cxnSp macro="">
      <xdr:nvCxnSpPr>
        <xdr:cNvPr id="130" name="直線コネクタ 129"/>
        <xdr:cNvCxnSpPr/>
      </xdr:nvCxnSpPr>
      <xdr:spPr>
        <a:xfrm flipV="1">
          <a:off x="4114800" y="1097356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152908</xdr:rowOff>
    </xdr:from>
    <xdr:to>
      <xdr:col>6</xdr:col>
      <xdr:colOff>0</xdr:colOff>
      <xdr:row>64</xdr:row>
      <xdr:rowOff>10414</xdr:rowOff>
    </xdr:to>
    <xdr:cxnSp macro="">
      <xdr:nvCxnSpPr>
        <xdr:cNvPr id="133" name="直線コネクタ 132"/>
        <xdr:cNvCxnSpPr/>
      </xdr:nvCxnSpPr>
      <xdr:spPr>
        <a:xfrm>
          <a:off x="3225800" y="109542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152908</xdr:rowOff>
    </xdr:from>
    <xdr:to>
      <xdr:col>4</xdr:col>
      <xdr:colOff>482600</xdr:colOff>
      <xdr:row>64</xdr:row>
      <xdr:rowOff>34544</xdr:rowOff>
    </xdr:to>
    <xdr:cxnSp macro="">
      <xdr:nvCxnSpPr>
        <xdr:cNvPr id="136" name="直線コネクタ 135"/>
        <xdr:cNvCxnSpPr/>
      </xdr:nvCxnSpPr>
      <xdr:spPr>
        <a:xfrm flipV="1">
          <a:off x="2336800" y="109542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34544</xdr:rowOff>
    </xdr:to>
    <xdr:cxnSp macro="">
      <xdr:nvCxnSpPr>
        <xdr:cNvPr id="139" name="直線コネクタ 138"/>
        <xdr:cNvCxnSpPr/>
      </xdr:nvCxnSpPr>
      <xdr:spPr>
        <a:xfrm>
          <a:off x="1447800" y="1099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9" name="円/楕円 148"/>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93489</xdr:rowOff>
    </xdr:from>
    <xdr:ext cx="762000" cy="259045"/>
    <xdr:sp macro="" textlink="">
      <xdr:nvSpPr>
        <xdr:cNvPr id="150"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131064</xdr:rowOff>
    </xdr:from>
    <xdr:to>
      <xdr:col>6</xdr:col>
      <xdr:colOff>50800</xdr:colOff>
      <xdr:row>64</xdr:row>
      <xdr:rowOff>61214</xdr:rowOff>
    </xdr:to>
    <xdr:sp macro="" textlink="">
      <xdr:nvSpPr>
        <xdr:cNvPr id="151" name="円/楕円 150"/>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45991</xdr:rowOff>
    </xdr:from>
    <xdr:ext cx="736600" cy="259045"/>
    <xdr:sp macro="" textlink="">
      <xdr:nvSpPr>
        <xdr:cNvPr id="152" name="テキスト ボックス 151"/>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102108</xdr:rowOff>
    </xdr:from>
    <xdr:to>
      <xdr:col>4</xdr:col>
      <xdr:colOff>533400</xdr:colOff>
      <xdr:row>64</xdr:row>
      <xdr:rowOff>32258</xdr:rowOff>
    </xdr:to>
    <xdr:sp macro="" textlink="">
      <xdr:nvSpPr>
        <xdr:cNvPr id="153" name="円/楕円 152"/>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17035</xdr:rowOff>
    </xdr:from>
    <xdr:ext cx="762000" cy="259045"/>
    <xdr:sp macro="" textlink="">
      <xdr:nvSpPr>
        <xdr:cNvPr id="154" name="テキスト ボックス 153"/>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5" name="円/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6" name="テキスト ボックス 155"/>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7" name="円/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58" name="テキスト ボックス 157"/>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全国・大阪府・類似団体平均値のいずれよりも低い数値となっており、</a:t>
          </a:r>
          <a:r>
            <a:rPr lang="ja-JP" altLang="ja-JP" sz="1100">
              <a:solidFill>
                <a:schemeClr val="dk1"/>
              </a:solidFill>
              <a:effectLst/>
              <a:latin typeface="+mn-lt"/>
              <a:ea typeface="+mn-ea"/>
              <a:cs typeface="+mn-cs"/>
            </a:rPr>
            <a:t>職員数の削減</a:t>
          </a:r>
          <a:r>
            <a:rPr lang="ja-JP" altLang="en-US" sz="1100">
              <a:solidFill>
                <a:schemeClr val="dk1"/>
              </a:solidFill>
              <a:effectLst/>
              <a:latin typeface="+mn-lt"/>
              <a:ea typeface="+mn-ea"/>
              <a:cs typeface="+mn-cs"/>
            </a:rPr>
            <a:t>、職員給与の抑制や各種</a:t>
          </a:r>
          <a:r>
            <a:rPr lang="ja-JP" altLang="ja-JP" sz="1100">
              <a:solidFill>
                <a:schemeClr val="dk1"/>
              </a:solidFill>
              <a:effectLst/>
              <a:latin typeface="+mn-lt"/>
              <a:ea typeface="+mn-ea"/>
              <a:cs typeface="+mn-cs"/>
            </a:rPr>
            <a:t>手当等の見直しによる人件費の縮減に努めた結果を表している。今後もこの水準を維持するよう努めるものである。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79744</xdr:rowOff>
    </xdr:from>
    <xdr:to>
      <xdr:col>7</xdr:col>
      <xdr:colOff>152400</xdr:colOff>
      <xdr:row>81</xdr:row>
      <xdr:rowOff>90608</xdr:rowOff>
    </xdr:to>
    <xdr:cxnSp macro="">
      <xdr:nvCxnSpPr>
        <xdr:cNvPr id="192" name="直線コネクタ 191"/>
        <xdr:cNvCxnSpPr/>
      </xdr:nvCxnSpPr>
      <xdr:spPr>
        <a:xfrm>
          <a:off x="4114800" y="13967194"/>
          <a:ext cx="8382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79744</xdr:rowOff>
    </xdr:from>
    <xdr:to>
      <xdr:col>6</xdr:col>
      <xdr:colOff>0</xdr:colOff>
      <xdr:row>81</xdr:row>
      <xdr:rowOff>83393</xdr:rowOff>
    </xdr:to>
    <xdr:cxnSp macro="">
      <xdr:nvCxnSpPr>
        <xdr:cNvPr id="195" name="直線コネクタ 194"/>
        <xdr:cNvCxnSpPr/>
      </xdr:nvCxnSpPr>
      <xdr:spPr>
        <a:xfrm flipV="1">
          <a:off x="3225800" y="13967194"/>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83393</xdr:rowOff>
    </xdr:from>
    <xdr:to>
      <xdr:col>4</xdr:col>
      <xdr:colOff>482600</xdr:colOff>
      <xdr:row>81</xdr:row>
      <xdr:rowOff>91230</xdr:rowOff>
    </xdr:to>
    <xdr:cxnSp macro="">
      <xdr:nvCxnSpPr>
        <xdr:cNvPr id="198" name="直線コネクタ 197"/>
        <xdr:cNvCxnSpPr/>
      </xdr:nvCxnSpPr>
      <xdr:spPr>
        <a:xfrm flipV="1">
          <a:off x="2336800" y="13970843"/>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91230</xdr:rowOff>
    </xdr:from>
    <xdr:to>
      <xdr:col>3</xdr:col>
      <xdr:colOff>279400</xdr:colOff>
      <xdr:row>81</xdr:row>
      <xdr:rowOff>92979</xdr:rowOff>
    </xdr:to>
    <xdr:cxnSp macro="">
      <xdr:nvCxnSpPr>
        <xdr:cNvPr id="201" name="直線コネクタ 200"/>
        <xdr:cNvCxnSpPr/>
      </xdr:nvCxnSpPr>
      <xdr:spPr>
        <a:xfrm flipV="1">
          <a:off x="1447800" y="13978680"/>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39808</xdr:rowOff>
    </xdr:from>
    <xdr:to>
      <xdr:col>7</xdr:col>
      <xdr:colOff>203200</xdr:colOff>
      <xdr:row>81</xdr:row>
      <xdr:rowOff>141408</xdr:rowOff>
    </xdr:to>
    <xdr:sp macro="" textlink="">
      <xdr:nvSpPr>
        <xdr:cNvPr id="211" name="円/楕円 210"/>
        <xdr:cNvSpPr/>
      </xdr:nvSpPr>
      <xdr:spPr>
        <a:xfrm>
          <a:off x="4902200" y="139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132535</xdr:rowOff>
    </xdr:from>
    <xdr:ext cx="762000" cy="259045"/>
    <xdr:sp macro="" textlink="">
      <xdr:nvSpPr>
        <xdr:cNvPr id="212" name="人件費・物件費等の状況該当値テキスト"/>
        <xdr:cNvSpPr txBox="1"/>
      </xdr:nvSpPr>
      <xdr:spPr>
        <a:xfrm>
          <a:off x="5041900" y="138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28944</xdr:rowOff>
    </xdr:from>
    <xdr:to>
      <xdr:col>6</xdr:col>
      <xdr:colOff>50800</xdr:colOff>
      <xdr:row>81</xdr:row>
      <xdr:rowOff>130544</xdr:rowOff>
    </xdr:to>
    <xdr:sp macro="" textlink="">
      <xdr:nvSpPr>
        <xdr:cNvPr id="213" name="円/楕円 212"/>
        <xdr:cNvSpPr/>
      </xdr:nvSpPr>
      <xdr:spPr>
        <a:xfrm>
          <a:off x="4064000" y="139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140721</xdr:rowOff>
    </xdr:from>
    <xdr:ext cx="736600" cy="259045"/>
    <xdr:sp macro="" textlink="">
      <xdr:nvSpPr>
        <xdr:cNvPr id="214" name="テキスト ボックス 213"/>
        <xdr:cNvSpPr txBox="1"/>
      </xdr:nvSpPr>
      <xdr:spPr>
        <a:xfrm>
          <a:off x="3733800" y="1368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32593</xdr:rowOff>
    </xdr:from>
    <xdr:to>
      <xdr:col>4</xdr:col>
      <xdr:colOff>533400</xdr:colOff>
      <xdr:row>81</xdr:row>
      <xdr:rowOff>134193</xdr:rowOff>
    </xdr:to>
    <xdr:sp macro="" textlink="">
      <xdr:nvSpPr>
        <xdr:cNvPr id="215" name="円/楕円 214"/>
        <xdr:cNvSpPr/>
      </xdr:nvSpPr>
      <xdr:spPr>
        <a:xfrm>
          <a:off x="3175000" y="139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144370</xdr:rowOff>
    </xdr:from>
    <xdr:ext cx="762000" cy="259045"/>
    <xdr:sp macro="" textlink="">
      <xdr:nvSpPr>
        <xdr:cNvPr id="216" name="テキスト ボックス 215"/>
        <xdr:cNvSpPr txBox="1"/>
      </xdr:nvSpPr>
      <xdr:spPr>
        <a:xfrm>
          <a:off x="2844800" y="136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40430</xdr:rowOff>
    </xdr:from>
    <xdr:to>
      <xdr:col>3</xdr:col>
      <xdr:colOff>330200</xdr:colOff>
      <xdr:row>81</xdr:row>
      <xdr:rowOff>142030</xdr:rowOff>
    </xdr:to>
    <xdr:sp macro="" textlink="">
      <xdr:nvSpPr>
        <xdr:cNvPr id="217" name="円/楕円 216"/>
        <xdr:cNvSpPr/>
      </xdr:nvSpPr>
      <xdr:spPr>
        <a:xfrm>
          <a:off x="2286000" y="1392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152207</xdr:rowOff>
    </xdr:from>
    <xdr:ext cx="762000" cy="259045"/>
    <xdr:sp macro="" textlink="">
      <xdr:nvSpPr>
        <xdr:cNvPr id="218" name="テキスト ボックス 217"/>
        <xdr:cNvSpPr txBox="1"/>
      </xdr:nvSpPr>
      <xdr:spPr>
        <a:xfrm>
          <a:off x="1955800" y="1369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42179</xdr:rowOff>
    </xdr:from>
    <xdr:to>
      <xdr:col>2</xdr:col>
      <xdr:colOff>127000</xdr:colOff>
      <xdr:row>81</xdr:row>
      <xdr:rowOff>143779</xdr:rowOff>
    </xdr:to>
    <xdr:sp macro="" textlink="">
      <xdr:nvSpPr>
        <xdr:cNvPr id="219" name="円/楕円 218"/>
        <xdr:cNvSpPr/>
      </xdr:nvSpPr>
      <xdr:spPr>
        <a:xfrm>
          <a:off x="1397000" y="139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153956</xdr:rowOff>
    </xdr:from>
    <xdr:ext cx="762000" cy="259045"/>
    <xdr:sp macro="" textlink="">
      <xdr:nvSpPr>
        <xdr:cNvPr id="220" name="テキスト ボックス 219"/>
        <xdr:cNvSpPr txBox="1"/>
      </xdr:nvSpPr>
      <xdr:spPr>
        <a:xfrm>
          <a:off x="1066800" y="1369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高齢・高給者の退職や経験年数層内の職員分布が変わり、給料月額の低い者で経験年数階層が構成されるようになるなどの原因により、平成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年度頃までは低下傾向にあった。平成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24.4.1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25.4.1</a:t>
          </a:r>
          <a:r>
            <a:rPr lang="ja-JP" altLang="ja-JP" sz="1100">
              <a:solidFill>
                <a:schemeClr val="dk1"/>
              </a:solidFill>
              <a:effectLst/>
              <a:latin typeface="+mn-lt"/>
              <a:ea typeface="+mn-ea"/>
              <a:cs typeface="+mn-cs"/>
            </a:rPr>
            <a:t>現在）は、</a:t>
          </a:r>
          <a:r>
            <a:rPr lang="ja-JP" altLang="en-US" sz="1100">
              <a:solidFill>
                <a:schemeClr val="dk1"/>
              </a:solidFill>
              <a:effectLst/>
              <a:latin typeface="+mn-lt"/>
              <a:ea typeface="+mn-ea"/>
              <a:cs typeface="+mn-cs"/>
            </a:rPr>
            <a:t>国家公務員の給与特例減額</a:t>
          </a:r>
          <a:r>
            <a:rPr lang="ja-JP" altLang="ja-JP" sz="1100">
              <a:solidFill>
                <a:schemeClr val="dk1"/>
              </a:solidFill>
              <a:effectLst/>
              <a:latin typeface="+mn-lt"/>
              <a:ea typeface="+mn-ea"/>
              <a:cs typeface="+mn-cs"/>
            </a:rPr>
            <a:t>の影響を受けて指数は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を超える結果となったが、平成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25.7.1</a:t>
          </a:r>
          <a:r>
            <a:rPr lang="ja-JP" altLang="ja-JP" sz="1100">
              <a:solidFill>
                <a:schemeClr val="dk1"/>
              </a:solidFill>
              <a:effectLst/>
              <a:latin typeface="+mn-lt"/>
              <a:ea typeface="+mn-ea"/>
              <a:cs typeface="+mn-cs"/>
            </a:rPr>
            <a:t>現在）は、国家公務員の給与特例減額と同等の減額を実施したことにより、指数は</a:t>
          </a:r>
          <a:r>
            <a:rPr lang="en-US" altLang="ja-JP" sz="1100">
              <a:solidFill>
                <a:schemeClr val="dk1"/>
              </a:solidFill>
              <a:effectLst/>
              <a:latin typeface="+mn-lt"/>
              <a:ea typeface="+mn-ea"/>
              <a:cs typeface="+mn-cs"/>
            </a:rPr>
            <a:t>99.1</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Ｈ</a:t>
          </a:r>
          <a:r>
            <a:rPr lang="en-US" altLang="ja-JP" sz="1100">
              <a:solidFill>
                <a:schemeClr val="dk1"/>
              </a:solidFill>
              <a:effectLst/>
              <a:latin typeface="+mn-lt"/>
              <a:ea typeface="+mn-ea"/>
              <a:cs typeface="+mn-cs"/>
            </a:rPr>
            <a:t>26.4.1</a:t>
          </a:r>
          <a:r>
            <a:rPr lang="ja-JP" altLang="ja-JP" sz="1100">
              <a:solidFill>
                <a:schemeClr val="dk1"/>
              </a:solidFill>
              <a:effectLst/>
              <a:latin typeface="+mn-lt"/>
              <a:ea typeface="+mn-ea"/>
              <a:cs typeface="+mn-cs"/>
            </a:rPr>
            <a:t>現在は国家公務員の</a:t>
          </a:r>
          <a:r>
            <a:rPr lang="ja-JP" altLang="en-US" sz="1100">
              <a:solidFill>
                <a:schemeClr val="dk1"/>
              </a:solidFill>
              <a:effectLst/>
              <a:latin typeface="+mn-lt"/>
              <a:ea typeface="+mn-ea"/>
              <a:cs typeface="+mn-cs"/>
            </a:rPr>
            <a:t>給与</a:t>
          </a:r>
          <a:r>
            <a:rPr lang="ja-JP" altLang="ja-JP" sz="1100">
              <a:solidFill>
                <a:schemeClr val="dk1"/>
              </a:solidFill>
              <a:effectLst/>
              <a:latin typeface="+mn-lt"/>
              <a:ea typeface="+mn-ea"/>
              <a:cs typeface="+mn-cs"/>
            </a:rPr>
            <a:t>特例減額の終了に伴い、指数は</a:t>
          </a:r>
          <a:r>
            <a:rPr lang="en-US" altLang="ja-JP" sz="1100">
              <a:solidFill>
                <a:schemeClr val="dk1"/>
              </a:solidFill>
              <a:effectLst/>
              <a:latin typeface="+mn-lt"/>
              <a:ea typeface="+mn-ea"/>
              <a:cs typeface="+mn-cs"/>
            </a:rPr>
            <a:t>96.8</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27.4.1</a:t>
          </a:r>
          <a:r>
            <a:rPr lang="ja-JP" altLang="en-US" sz="1100">
              <a:solidFill>
                <a:schemeClr val="dk1"/>
              </a:solidFill>
              <a:effectLst/>
              <a:latin typeface="+mn-lt"/>
              <a:ea typeface="+mn-ea"/>
              <a:cs typeface="+mn-cs"/>
            </a:rPr>
            <a:t>現在）は</a:t>
          </a:r>
          <a:r>
            <a:rPr lang="en-US" altLang="ja-JP" sz="1100">
              <a:solidFill>
                <a:schemeClr val="dk1"/>
              </a:solidFill>
              <a:effectLst/>
              <a:latin typeface="+mn-lt"/>
              <a:ea typeface="+mn-ea"/>
              <a:cs typeface="+mn-cs"/>
            </a:rPr>
            <a:t>96.9</a:t>
          </a:r>
          <a:r>
            <a:rPr lang="ja-JP" altLang="en-US" sz="1100">
              <a:solidFill>
                <a:schemeClr val="dk1"/>
              </a:solidFill>
              <a:effectLst/>
              <a:latin typeface="+mn-lt"/>
              <a:ea typeface="+mn-ea"/>
              <a:cs typeface="+mn-cs"/>
            </a:rPr>
            <a:t>と全国市平均、類似団体平均を下回っているが、</a:t>
          </a:r>
          <a:r>
            <a:rPr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より一層の給与の適正化に努める。 </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13123</xdr:rowOff>
    </xdr:to>
    <xdr:cxnSp macro="">
      <xdr:nvCxnSpPr>
        <xdr:cNvPr id="254" name="直線コネクタ 253"/>
        <xdr:cNvCxnSpPr/>
      </xdr:nvCxnSpPr>
      <xdr:spPr>
        <a:xfrm>
          <a:off x="16179800" y="147497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89</xdr:row>
      <xdr:rowOff>110066</xdr:rowOff>
    </xdr:to>
    <xdr:cxnSp macro="">
      <xdr:nvCxnSpPr>
        <xdr:cNvPr id="257" name="直線コネクタ 256"/>
        <xdr:cNvCxnSpPr/>
      </xdr:nvCxnSpPr>
      <xdr:spPr>
        <a:xfrm flipV="1">
          <a:off x="15290800" y="14749780"/>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110066</xdr:rowOff>
    </xdr:from>
    <xdr:to>
      <xdr:col>22</xdr:col>
      <xdr:colOff>203200</xdr:colOff>
      <xdr:row>89</xdr:row>
      <xdr:rowOff>150284</xdr:rowOff>
    </xdr:to>
    <xdr:cxnSp macro="">
      <xdr:nvCxnSpPr>
        <xdr:cNvPr id="260" name="直線コネクタ 259"/>
        <xdr:cNvCxnSpPr/>
      </xdr:nvCxnSpPr>
      <xdr:spPr>
        <a:xfrm flipV="1">
          <a:off x="14401800" y="153691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89</xdr:row>
      <xdr:rowOff>150284</xdr:rowOff>
    </xdr:to>
    <xdr:cxnSp macro="">
      <xdr:nvCxnSpPr>
        <xdr:cNvPr id="263" name="直線コネクタ 262"/>
        <xdr:cNvCxnSpPr/>
      </xdr:nvCxnSpPr>
      <xdr:spPr>
        <a:xfrm>
          <a:off x="13512800" y="1483825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7" name="テキスト ボックス 26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3" name="円/楕円 272"/>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4"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5" name="円/楕円 274"/>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66057</xdr:rowOff>
    </xdr:from>
    <xdr:ext cx="736600" cy="259045"/>
    <xdr:sp macro="" textlink="">
      <xdr:nvSpPr>
        <xdr:cNvPr id="276" name="テキスト ボックス 275"/>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77" name="円/楕円 276"/>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78" name="テキスト ボックス 277"/>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9" name="円/楕円 278"/>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80" name="テキスト ボックス 279"/>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42757</xdr:rowOff>
    </xdr:from>
    <xdr:to>
      <xdr:col>19</xdr:col>
      <xdr:colOff>533400</xdr:colOff>
      <xdr:row>86</xdr:row>
      <xdr:rowOff>144357</xdr:rowOff>
    </xdr:to>
    <xdr:sp macro="" textlink="">
      <xdr:nvSpPr>
        <xdr:cNvPr id="281" name="円/楕円 280"/>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154534</xdr:rowOff>
    </xdr:from>
    <xdr:ext cx="762000" cy="259045"/>
    <xdr:sp macro="" textlink="">
      <xdr:nvSpPr>
        <xdr:cNvPr id="282" name="テキスト ボックス 281"/>
        <xdr:cNvSpPr txBox="1"/>
      </xdr:nvSpPr>
      <xdr:spPr>
        <a:xfrm>
          <a:off x="13131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業務の民間委託推進、勧奨退職の実施（平成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年度まで）、団塊世代の大量退職</a:t>
          </a:r>
          <a:r>
            <a:rPr lang="ja-JP" altLang="en-US" sz="1100">
              <a:solidFill>
                <a:schemeClr val="dk1"/>
              </a:solidFill>
              <a:effectLst/>
              <a:latin typeface="+mn-lt"/>
              <a:ea typeface="+mn-ea"/>
              <a:cs typeface="+mn-cs"/>
            </a:rPr>
            <a:t>への補充の抑制</a:t>
          </a:r>
          <a:r>
            <a:rPr lang="ja-JP" altLang="ja-JP" sz="1100">
              <a:solidFill>
                <a:schemeClr val="dk1"/>
              </a:solidFill>
              <a:effectLst/>
              <a:latin typeface="+mn-lt"/>
              <a:ea typeface="+mn-ea"/>
              <a:cs typeface="+mn-cs"/>
            </a:rPr>
            <a:t>、技能労務職員の退職不補充などにより職員数を削減しており、全国平均、府平均、類似団体すべてにおいて、下回っている。また、採用については、今後の職員構成を鑑み、平準化を</a:t>
          </a:r>
          <a:r>
            <a:rPr lang="ja-JP" altLang="en-US" sz="1100">
              <a:solidFill>
                <a:schemeClr val="dk1"/>
              </a:solidFill>
              <a:effectLst/>
              <a:latin typeface="+mn-lt"/>
              <a:ea typeface="+mn-ea"/>
              <a:cs typeface="+mn-cs"/>
            </a:rPr>
            <a:t>図って</a:t>
          </a:r>
          <a:r>
            <a:rPr lang="ja-JP" altLang="ja-JP" sz="1100">
              <a:solidFill>
                <a:schemeClr val="dk1"/>
              </a:solidFill>
              <a:effectLst/>
              <a:latin typeface="+mn-lt"/>
              <a:ea typeface="+mn-ea"/>
              <a:cs typeface="+mn-cs"/>
            </a:rPr>
            <a:t>いるところである。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126758</xdr:rowOff>
    </xdr:to>
    <xdr:cxnSp macro="">
      <xdr:nvCxnSpPr>
        <xdr:cNvPr id="319" name="直線コネクタ 318"/>
        <xdr:cNvCxnSpPr/>
      </xdr:nvCxnSpPr>
      <xdr:spPr>
        <a:xfrm>
          <a:off x="16179800" y="10215880"/>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100330</xdr:rowOff>
    </xdr:from>
    <xdr:to>
      <xdr:col>23</xdr:col>
      <xdr:colOff>406400</xdr:colOff>
      <xdr:row>59</xdr:row>
      <xdr:rowOff>111820</xdr:rowOff>
    </xdr:to>
    <xdr:cxnSp macro="">
      <xdr:nvCxnSpPr>
        <xdr:cNvPr id="322" name="直線コネクタ 321"/>
        <xdr:cNvCxnSpPr/>
      </xdr:nvCxnSpPr>
      <xdr:spPr>
        <a:xfrm flipV="1">
          <a:off x="15290800" y="1021588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111820</xdr:rowOff>
    </xdr:from>
    <xdr:to>
      <xdr:col>22</xdr:col>
      <xdr:colOff>203200</xdr:colOff>
      <xdr:row>59</xdr:row>
      <xdr:rowOff>116417</xdr:rowOff>
    </xdr:to>
    <xdr:cxnSp macro="">
      <xdr:nvCxnSpPr>
        <xdr:cNvPr id="325" name="直線コネクタ 324"/>
        <xdr:cNvCxnSpPr/>
      </xdr:nvCxnSpPr>
      <xdr:spPr>
        <a:xfrm flipV="1">
          <a:off x="14401800" y="1022737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115267</xdr:rowOff>
    </xdr:from>
    <xdr:to>
      <xdr:col>21</xdr:col>
      <xdr:colOff>0</xdr:colOff>
      <xdr:row>59</xdr:row>
      <xdr:rowOff>116417</xdr:rowOff>
    </xdr:to>
    <xdr:cxnSp macro="">
      <xdr:nvCxnSpPr>
        <xdr:cNvPr id="328" name="直線コネクタ 327"/>
        <xdr:cNvCxnSpPr/>
      </xdr:nvCxnSpPr>
      <xdr:spPr>
        <a:xfrm>
          <a:off x="13512800" y="10230817"/>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32" name="テキスト ボックス 331"/>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75958</xdr:rowOff>
    </xdr:from>
    <xdr:to>
      <xdr:col>24</xdr:col>
      <xdr:colOff>609600</xdr:colOff>
      <xdr:row>60</xdr:row>
      <xdr:rowOff>6108</xdr:rowOff>
    </xdr:to>
    <xdr:sp macro="" textlink="">
      <xdr:nvSpPr>
        <xdr:cNvPr id="338" name="円/楕円 337"/>
        <xdr:cNvSpPr/>
      </xdr:nvSpPr>
      <xdr:spPr>
        <a:xfrm>
          <a:off x="169672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92485</xdr:rowOff>
    </xdr:from>
    <xdr:ext cx="762000" cy="259045"/>
    <xdr:sp macro="" textlink="">
      <xdr:nvSpPr>
        <xdr:cNvPr id="339" name="定員管理の状況該当値テキスト"/>
        <xdr:cNvSpPr txBox="1"/>
      </xdr:nvSpPr>
      <xdr:spPr>
        <a:xfrm>
          <a:off x="17106900" y="100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49530</xdr:rowOff>
    </xdr:from>
    <xdr:to>
      <xdr:col>23</xdr:col>
      <xdr:colOff>457200</xdr:colOff>
      <xdr:row>59</xdr:row>
      <xdr:rowOff>151130</xdr:rowOff>
    </xdr:to>
    <xdr:sp macro="" textlink="">
      <xdr:nvSpPr>
        <xdr:cNvPr id="340" name="円/楕円 339"/>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161307</xdr:rowOff>
    </xdr:from>
    <xdr:ext cx="736600" cy="259045"/>
    <xdr:sp macro="" textlink="">
      <xdr:nvSpPr>
        <xdr:cNvPr id="341" name="テキスト ボックス 340"/>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61020</xdr:rowOff>
    </xdr:from>
    <xdr:to>
      <xdr:col>22</xdr:col>
      <xdr:colOff>254000</xdr:colOff>
      <xdr:row>59</xdr:row>
      <xdr:rowOff>162620</xdr:rowOff>
    </xdr:to>
    <xdr:sp macro="" textlink="">
      <xdr:nvSpPr>
        <xdr:cNvPr id="342" name="円/楕円 341"/>
        <xdr:cNvSpPr/>
      </xdr:nvSpPr>
      <xdr:spPr>
        <a:xfrm>
          <a:off x="15240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1347</xdr:rowOff>
    </xdr:from>
    <xdr:ext cx="762000" cy="259045"/>
    <xdr:sp macro="" textlink="">
      <xdr:nvSpPr>
        <xdr:cNvPr id="343" name="テキスト ボックス 342"/>
        <xdr:cNvSpPr txBox="1"/>
      </xdr:nvSpPr>
      <xdr:spPr>
        <a:xfrm>
          <a:off x="14909800" y="99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65617</xdr:rowOff>
    </xdr:from>
    <xdr:to>
      <xdr:col>21</xdr:col>
      <xdr:colOff>50800</xdr:colOff>
      <xdr:row>59</xdr:row>
      <xdr:rowOff>167217</xdr:rowOff>
    </xdr:to>
    <xdr:sp macro="" textlink="">
      <xdr:nvSpPr>
        <xdr:cNvPr id="344" name="円/楕円 343"/>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5944</xdr:rowOff>
    </xdr:from>
    <xdr:ext cx="762000" cy="259045"/>
    <xdr:sp macro="" textlink="">
      <xdr:nvSpPr>
        <xdr:cNvPr id="345" name="テキスト ボックス 344"/>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64467</xdr:rowOff>
    </xdr:from>
    <xdr:to>
      <xdr:col>19</xdr:col>
      <xdr:colOff>533400</xdr:colOff>
      <xdr:row>59</xdr:row>
      <xdr:rowOff>166067</xdr:rowOff>
    </xdr:to>
    <xdr:sp macro="" textlink="">
      <xdr:nvSpPr>
        <xdr:cNvPr id="346" name="円/楕円 345"/>
        <xdr:cNvSpPr/>
      </xdr:nvSpPr>
      <xdr:spPr>
        <a:xfrm>
          <a:off x="13462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4794</xdr:rowOff>
    </xdr:from>
    <xdr:ext cx="762000" cy="259045"/>
    <xdr:sp macro="" textlink="">
      <xdr:nvSpPr>
        <xdr:cNvPr id="347" name="テキスト ボックス 346"/>
        <xdr:cNvSpPr txBox="1"/>
      </xdr:nvSpPr>
      <xdr:spPr>
        <a:xfrm>
          <a:off x="13131800" y="99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年度から、起債許可基準である</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％を超過しており、全国平均・大阪府平均を大きく超えている。これは、過去に実施した普通建設事業や職員退職手当の財源として多額の地方債を発行したこと</a:t>
          </a:r>
          <a:r>
            <a:rPr lang="ja-JP" altLang="en-US" sz="1100" b="0" i="0" baseline="0">
              <a:solidFill>
                <a:schemeClr val="dk1"/>
              </a:solidFill>
              <a:effectLst/>
              <a:latin typeface="+mn-lt"/>
              <a:ea typeface="+mn-ea"/>
              <a:cs typeface="+mn-cs"/>
            </a:rPr>
            <a:t>に加えて、平成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年度においては土地開発公社の保有残高を縮減させたことが比率を押し上げ、前年度比</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ポイント悪化の</a:t>
          </a:r>
          <a:r>
            <a:rPr lang="en-US" altLang="ja-JP" sz="1100" b="0" i="0" baseline="0">
              <a:solidFill>
                <a:schemeClr val="dk1"/>
              </a:solidFill>
              <a:effectLst/>
              <a:latin typeface="+mn-lt"/>
              <a:ea typeface="+mn-ea"/>
              <a:cs typeface="+mn-cs"/>
            </a:rPr>
            <a:t>19.1</a:t>
          </a:r>
          <a:r>
            <a:rPr lang="ja-JP" altLang="en-US" sz="1100" b="0" i="0" baseline="0">
              <a:solidFill>
                <a:schemeClr val="dk1"/>
              </a:solidFill>
              <a:effectLst/>
              <a:latin typeface="+mn-lt"/>
              <a:ea typeface="+mn-ea"/>
              <a:cs typeface="+mn-cs"/>
            </a:rPr>
            <a:t>％となった。今後とも</a:t>
          </a:r>
          <a:r>
            <a:rPr lang="ja-JP" altLang="ja-JP" sz="1100" b="0" i="0" baseline="0">
              <a:solidFill>
                <a:schemeClr val="dk1"/>
              </a:solidFill>
              <a:effectLst/>
              <a:latin typeface="+mn-lt"/>
              <a:ea typeface="+mn-ea"/>
              <a:cs typeface="+mn-cs"/>
            </a:rPr>
            <a:t>地方債を財源とする事業については、その必要性等を検討したうえで実施しなければならない。</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125413</xdr:rowOff>
    </xdr:from>
    <xdr:to>
      <xdr:col>24</xdr:col>
      <xdr:colOff>558800</xdr:colOff>
      <xdr:row>43</xdr:row>
      <xdr:rowOff>161607</xdr:rowOff>
    </xdr:to>
    <xdr:cxnSp macro="">
      <xdr:nvCxnSpPr>
        <xdr:cNvPr id="377" name="直線コネクタ 376"/>
        <xdr:cNvCxnSpPr/>
      </xdr:nvCxnSpPr>
      <xdr:spPr>
        <a:xfrm>
          <a:off x="16179800" y="74977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125413</xdr:rowOff>
    </xdr:from>
    <xdr:to>
      <xdr:col>23</xdr:col>
      <xdr:colOff>406400</xdr:colOff>
      <xdr:row>43</xdr:row>
      <xdr:rowOff>125413</xdr:rowOff>
    </xdr:to>
    <xdr:cxnSp macro="">
      <xdr:nvCxnSpPr>
        <xdr:cNvPr id="380" name="直線コネクタ 379"/>
        <xdr:cNvCxnSpPr/>
      </xdr:nvCxnSpPr>
      <xdr:spPr>
        <a:xfrm>
          <a:off x="15290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125413</xdr:rowOff>
    </xdr:from>
    <xdr:to>
      <xdr:col>22</xdr:col>
      <xdr:colOff>203200</xdr:colOff>
      <xdr:row>43</xdr:row>
      <xdr:rowOff>137478</xdr:rowOff>
    </xdr:to>
    <xdr:cxnSp macro="">
      <xdr:nvCxnSpPr>
        <xdr:cNvPr id="383" name="直線コネクタ 382"/>
        <xdr:cNvCxnSpPr/>
      </xdr:nvCxnSpPr>
      <xdr:spPr>
        <a:xfrm flipV="1">
          <a:off x="14401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125413</xdr:rowOff>
    </xdr:from>
    <xdr:to>
      <xdr:col>21</xdr:col>
      <xdr:colOff>0</xdr:colOff>
      <xdr:row>43</xdr:row>
      <xdr:rowOff>137478</xdr:rowOff>
    </xdr:to>
    <xdr:cxnSp macro="">
      <xdr:nvCxnSpPr>
        <xdr:cNvPr id="386" name="直線コネクタ 385"/>
        <xdr:cNvCxnSpPr/>
      </xdr:nvCxnSpPr>
      <xdr:spPr>
        <a:xfrm>
          <a:off x="13512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0" name="テキスト ボックス 389"/>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110807</xdr:rowOff>
    </xdr:from>
    <xdr:to>
      <xdr:col>24</xdr:col>
      <xdr:colOff>609600</xdr:colOff>
      <xdr:row>44</xdr:row>
      <xdr:rowOff>40957</xdr:rowOff>
    </xdr:to>
    <xdr:sp macro="" textlink="">
      <xdr:nvSpPr>
        <xdr:cNvPr id="396" name="円/楕円 395"/>
        <xdr:cNvSpPr/>
      </xdr:nvSpPr>
      <xdr:spPr>
        <a:xfrm>
          <a:off x="16967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6684</xdr:rowOff>
    </xdr:from>
    <xdr:ext cx="762000" cy="259045"/>
    <xdr:sp macro="" textlink="">
      <xdr:nvSpPr>
        <xdr:cNvPr id="397" name="公債費負担の状況該当値テキスト"/>
        <xdr:cNvSpPr txBox="1"/>
      </xdr:nvSpPr>
      <xdr:spPr>
        <a:xfrm>
          <a:off x="17106900" y="73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74613</xdr:rowOff>
    </xdr:from>
    <xdr:to>
      <xdr:col>23</xdr:col>
      <xdr:colOff>457200</xdr:colOff>
      <xdr:row>44</xdr:row>
      <xdr:rowOff>4763</xdr:rowOff>
    </xdr:to>
    <xdr:sp macro="" textlink="">
      <xdr:nvSpPr>
        <xdr:cNvPr id="398" name="円/楕円 397"/>
        <xdr:cNvSpPr/>
      </xdr:nvSpPr>
      <xdr:spPr>
        <a:xfrm>
          <a:off x="16129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160990</xdr:rowOff>
    </xdr:from>
    <xdr:ext cx="736600" cy="259045"/>
    <xdr:sp macro="" textlink="">
      <xdr:nvSpPr>
        <xdr:cNvPr id="399" name="テキスト ボックス 398"/>
        <xdr:cNvSpPr txBox="1"/>
      </xdr:nvSpPr>
      <xdr:spPr>
        <a:xfrm>
          <a:off x="15798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74613</xdr:rowOff>
    </xdr:from>
    <xdr:to>
      <xdr:col>22</xdr:col>
      <xdr:colOff>254000</xdr:colOff>
      <xdr:row>44</xdr:row>
      <xdr:rowOff>4763</xdr:rowOff>
    </xdr:to>
    <xdr:sp macro="" textlink="">
      <xdr:nvSpPr>
        <xdr:cNvPr id="400" name="円/楕円 399"/>
        <xdr:cNvSpPr/>
      </xdr:nvSpPr>
      <xdr:spPr>
        <a:xfrm>
          <a:off x="15240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160990</xdr:rowOff>
    </xdr:from>
    <xdr:ext cx="762000" cy="259045"/>
    <xdr:sp macro="" textlink="">
      <xdr:nvSpPr>
        <xdr:cNvPr id="401" name="テキスト ボックス 400"/>
        <xdr:cNvSpPr txBox="1"/>
      </xdr:nvSpPr>
      <xdr:spPr>
        <a:xfrm>
          <a:off x="14909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86678</xdr:rowOff>
    </xdr:from>
    <xdr:to>
      <xdr:col>21</xdr:col>
      <xdr:colOff>50800</xdr:colOff>
      <xdr:row>44</xdr:row>
      <xdr:rowOff>16828</xdr:rowOff>
    </xdr:to>
    <xdr:sp macro="" textlink="">
      <xdr:nvSpPr>
        <xdr:cNvPr id="402" name="円/楕円 401"/>
        <xdr:cNvSpPr/>
      </xdr:nvSpPr>
      <xdr:spPr>
        <a:xfrm>
          <a:off x="14351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1605</xdr:rowOff>
    </xdr:from>
    <xdr:ext cx="762000" cy="259045"/>
    <xdr:sp macro="" textlink="">
      <xdr:nvSpPr>
        <xdr:cNvPr id="403" name="テキスト ボックス 402"/>
        <xdr:cNvSpPr txBox="1"/>
      </xdr:nvSpPr>
      <xdr:spPr>
        <a:xfrm>
          <a:off x="14020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74613</xdr:rowOff>
    </xdr:from>
    <xdr:to>
      <xdr:col>19</xdr:col>
      <xdr:colOff>533400</xdr:colOff>
      <xdr:row>44</xdr:row>
      <xdr:rowOff>4763</xdr:rowOff>
    </xdr:to>
    <xdr:sp macro="" textlink="">
      <xdr:nvSpPr>
        <xdr:cNvPr id="404" name="円/楕円 403"/>
        <xdr:cNvSpPr/>
      </xdr:nvSpPr>
      <xdr:spPr>
        <a:xfrm>
          <a:off x="13462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160990</xdr:rowOff>
    </xdr:from>
    <xdr:ext cx="762000" cy="259045"/>
    <xdr:sp macro="" textlink="">
      <xdr:nvSpPr>
        <xdr:cNvPr id="405" name="テキスト ボックス 404"/>
        <xdr:cNvSpPr txBox="1"/>
      </xdr:nvSpPr>
      <xdr:spPr>
        <a:xfrm>
          <a:off x="13131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将来負担比率は</a:t>
          </a:r>
          <a:r>
            <a:rPr lang="en-US" altLang="ja-JP" sz="1100">
              <a:solidFill>
                <a:schemeClr val="dk1"/>
              </a:solidFill>
              <a:effectLst/>
              <a:latin typeface="+mn-lt"/>
              <a:ea typeface="+mn-ea"/>
              <a:cs typeface="+mn-cs"/>
            </a:rPr>
            <a:t>155.7</a:t>
          </a:r>
          <a:r>
            <a:rPr lang="ja-JP" altLang="ja-JP" sz="1100">
              <a:solidFill>
                <a:schemeClr val="dk1"/>
              </a:solidFill>
              <a:effectLst/>
              <a:latin typeface="+mn-lt"/>
              <a:ea typeface="+mn-ea"/>
              <a:cs typeface="+mn-cs"/>
            </a:rPr>
            <a:t>％と対前年度比▲</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となり、</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ヵ年連続で</a:t>
          </a:r>
          <a:r>
            <a:rPr lang="ja-JP" altLang="ja-JP" sz="1100">
              <a:solidFill>
                <a:schemeClr val="dk1"/>
              </a:solidFill>
              <a:effectLst/>
              <a:latin typeface="+mn-lt"/>
              <a:ea typeface="+mn-ea"/>
              <a:cs typeface="+mn-cs"/>
            </a:rPr>
            <a:t>改善した。これは退職手当負担見込額が減となったこと、</a:t>
          </a:r>
          <a:r>
            <a:rPr lang="ja-JP" altLang="en-US" sz="1100">
              <a:solidFill>
                <a:schemeClr val="dk1"/>
              </a:solidFill>
              <a:effectLst/>
              <a:latin typeface="+mn-lt"/>
              <a:ea typeface="+mn-ea"/>
              <a:cs typeface="+mn-cs"/>
            </a:rPr>
            <a:t>土地開発公社の保有土地の買戻しを行ったことによるものであるが、</a:t>
          </a:r>
          <a:r>
            <a:rPr lang="ja-JP" altLang="ja-JP" sz="1100">
              <a:solidFill>
                <a:schemeClr val="dk1"/>
              </a:solidFill>
              <a:effectLst/>
              <a:latin typeface="+mn-lt"/>
              <a:ea typeface="+mn-ea"/>
              <a:cs typeface="+mn-cs"/>
            </a:rPr>
            <a:t>依然高い数値を示していることから、地方債を財源とする事業に</a:t>
          </a:r>
          <a:r>
            <a:rPr lang="ja-JP" altLang="en-US" sz="1100">
              <a:solidFill>
                <a:schemeClr val="dk1"/>
              </a:solidFill>
              <a:effectLst/>
              <a:latin typeface="+mn-lt"/>
              <a:ea typeface="+mn-ea"/>
              <a:cs typeface="+mn-cs"/>
            </a:rPr>
            <a:t>ついては、後年度の公債費負担を考慮のうえ、可能な限り発行額の抑制に努めていかなければならない</a:t>
          </a:r>
          <a:r>
            <a:rPr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82010</xdr:rowOff>
    </xdr:from>
    <xdr:to>
      <xdr:col>24</xdr:col>
      <xdr:colOff>558800</xdr:colOff>
      <xdr:row>20</xdr:row>
      <xdr:rowOff>102521</xdr:rowOff>
    </xdr:to>
    <xdr:cxnSp macro="">
      <xdr:nvCxnSpPr>
        <xdr:cNvPr id="435" name="直線コネクタ 434"/>
        <xdr:cNvCxnSpPr/>
      </xdr:nvCxnSpPr>
      <xdr:spPr>
        <a:xfrm flipV="1">
          <a:off x="16179800" y="3511010"/>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102521</xdr:rowOff>
    </xdr:from>
    <xdr:to>
      <xdr:col>23</xdr:col>
      <xdr:colOff>406400</xdr:colOff>
      <xdr:row>21</xdr:row>
      <xdr:rowOff>17939</xdr:rowOff>
    </xdr:to>
    <xdr:cxnSp macro="">
      <xdr:nvCxnSpPr>
        <xdr:cNvPr id="438" name="直線コネクタ 437"/>
        <xdr:cNvCxnSpPr/>
      </xdr:nvCxnSpPr>
      <xdr:spPr>
        <a:xfrm flipV="1">
          <a:off x="15290800" y="353152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17939</xdr:rowOff>
    </xdr:from>
    <xdr:to>
      <xdr:col>22</xdr:col>
      <xdr:colOff>203200</xdr:colOff>
      <xdr:row>21</xdr:row>
      <xdr:rowOff>141605</xdr:rowOff>
    </xdr:to>
    <xdr:cxnSp macro="">
      <xdr:nvCxnSpPr>
        <xdr:cNvPr id="441" name="直線コネクタ 440"/>
        <xdr:cNvCxnSpPr/>
      </xdr:nvCxnSpPr>
      <xdr:spPr>
        <a:xfrm flipV="1">
          <a:off x="14401800" y="3618389"/>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141605</xdr:rowOff>
    </xdr:from>
    <xdr:to>
      <xdr:col>21</xdr:col>
      <xdr:colOff>0</xdr:colOff>
      <xdr:row>22</xdr:row>
      <xdr:rowOff>103473</xdr:rowOff>
    </xdr:to>
    <xdr:cxnSp macro="">
      <xdr:nvCxnSpPr>
        <xdr:cNvPr id="444" name="直線コネクタ 443"/>
        <xdr:cNvCxnSpPr/>
      </xdr:nvCxnSpPr>
      <xdr:spPr>
        <a:xfrm flipV="1">
          <a:off x="13512800" y="3742055"/>
          <a:ext cx="889000" cy="1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7" name="フローチャート : 判断 446"/>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8" name="テキスト ボックス 447"/>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31210</xdr:rowOff>
    </xdr:from>
    <xdr:to>
      <xdr:col>24</xdr:col>
      <xdr:colOff>609600</xdr:colOff>
      <xdr:row>20</xdr:row>
      <xdr:rowOff>132810</xdr:rowOff>
    </xdr:to>
    <xdr:sp macro="" textlink="">
      <xdr:nvSpPr>
        <xdr:cNvPr id="454" name="円/楕円 453"/>
        <xdr:cNvSpPr/>
      </xdr:nvSpPr>
      <xdr:spPr>
        <a:xfrm>
          <a:off x="16967200" y="34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3287</xdr:rowOff>
    </xdr:from>
    <xdr:ext cx="762000" cy="259045"/>
    <xdr:sp macro="" textlink="">
      <xdr:nvSpPr>
        <xdr:cNvPr id="455" name="将来負担の状況該当値テキスト"/>
        <xdr:cNvSpPr txBox="1"/>
      </xdr:nvSpPr>
      <xdr:spPr>
        <a:xfrm>
          <a:off x="17106900" y="343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51721</xdr:rowOff>
    </xdr:from>
    <xdr:to>
      <xdr:col>23</xdr:col>
      <xdr:colOff>457200</xdr:colOff>
      <xdr:row>20</xdr:row>
      <xdr:rowOff>153321</xdr:rowOff>
    </xdr:to>
    <xdr:sp macro="" textlink="">
      <xdr:nvSpPr>
        <xdr:cNvPr id="456" name="円/楕円 455"/>
        <xdr:cNvSpPr/>
      </xdr:nvSpPr>
      <xdr:spPr>
        <a:xfrm>
          <a:off x="16129000" y="34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138098</xdr:rowOff>
    </xdr:from>
    <xdr:ext cx="736600" cy="259045"/>
    <xdr:sp macro="" textlink="">
      <xdr:nvSpPr>
        <xdr:cNvPr id="457" name="テキスト ボックス 456"/>
        <xdr:cNvSpPr txBox="1"/>
      </xdr:nvSpPr>
      <xdr:spPr>
        <a:xfrm>
          <a:off x="15798800" y="356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138589</xdr:rowOff>
    </xdr:from>
    <xdr:to>
      <xdr:col>22</xdr:col>
      <xdr:colOff>254000</xdr:colOff>
      <xdr:row>21</xdr:row>
      <xdr:rowOff>68739</xdr:rowOff>
    </xdr:to>
    <xdr:sp macro="" textlink="">
      <xdr:nvSpPr>
        <xdr:cNvPr id="458" name="円/楕円 457"/>
        <xdr:cNvSpPr/>
      </xdr:nvSpPr>
      <xdr:spPr>
        <a:xfrm>
          <a:off x="15240000" y="35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53516</xdr:rowOff>
    </xdr:from>
    <xdr:ext cx="762000" cy="259045"/>
    <xdr:sp macro="" textlink="">
      <xdr:nvSpPr>
        <xdr:cNvPr id="459" name="テキスト ボックス 458"/>
        <xdr:cNvSpPr txBox="1"/>
      </xdr:nvSpPr>
      <xdr:spPr>
        <a:xfrm>
          <a:off x="14909800" y="365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90805</xdr:rowOff>
    </xdr:from>
    <xdr:to>
      <xdr:col>21</xdr:col>
      <xdr:colOff>50800</xdr:colOff>
      <xdr:row>22</xdr:row>
      <xdr:rowOff>20955</xdr:rowOff>
    </xdr:to>
    <xdr:sp macro="" textlink="">
      <xdr:nvSpPr>
        <xdr:cNvPr id="460" name="円/楕円 459"/>
        <xdr:cNvSpPr/>
      </xdr:nvSpPr>
      <xdr:spPr>
        <a:xfrm>
          <a:off x="14351000" y="36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5732</xdr:rowOff>
    </xdr:from>
    <xdr:ext cx="762000" cy="259045"/>
    <xdr:sp macro="" textlink="">
      <xdr:nvSpPr>
        <xdr:cNvPr id="461" name="テキスト ボックス 460"/>
        <xdr:cNvSpPr txBox="1"/>
      </xdr:nvSpPr>
      <xdr:spPr>
        <a:xfrm>
          <a:off x="14020800" y="377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52673</xdr:rowOff>
    </xdr:from>
    <xdr:to>
      <xdr:col>19</xdr:col>
      <xdr:colOff>533400</xdr:colOff>
      <xdr:row>22</xdr:row>
      <xdr:rowOff>154273</xdr:rowOff>
    </xdr:to>
    <xdr:sp macro="" textlink="">
      <xdr:nvSpPr>
        <xdr:cNvPr id="462" name="円/楕円 461"/>
        <xdr:cNvSpPr/>
      </xdr:nvSpPr>
      <xdr:spPr>
        <a:xfrm>
          <a:off x="13462000" y="3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139050</xdr:rowOff>
    </xdr:from>
    <xdr:ext cx="762000" cy="259045"/>
    <xdr:sp macro="" textlink="">
      <xdr:nvSpPr>
        <xdr:cNvPr id="463" name="テキスト ボックス 462"/>
        <xdr:cNvSpPr txBox="1"/>
      </xdr:nvSpPr>
      <xdr:spPr>
        <a:xfrm>
          <a:off x="13131800" y="391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76,263
75,056
14.31
29,209,632
28,774,955
370,534
16,546,415
31,477,957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19.1
155.7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経常収支比率における人件費の占める割合は、類似団体と比較すると下回っており、前年度と比較すると</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ポイント減少している。これは、退職者数が前年度から</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人減になったことに伴い、退職手当が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百万円の減となったことによるものである。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73660</xdr:rowOff>
    </xdr:to>
    <xdr:cxnSp macro="">
      <xdr:nvCxnSpPr>
        <xdr:cNvPr id="64" name="直線コネクタ 63"/>
        <xdr:cNvCxnSpPr/>
      </xdr:nvCxnSpPr>
      <xdr:spPr>
        <a:xfrm flipV="1">
          <a:off x="3987800" y="61239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73660</xdr:rowOff>
    </xdr:to>
    <xdr:cxnSp macro="">
      <xdr:nvCxnSpPr>
        <xdr:cNvPr id="67" name="直線コネクタ 66"/>
        <xdr:cNvCxnSpPr/>
      </xdr:nvCxnSpPr>
      <xdr:spPr>
        <a:xfrm>
          <a:off x="3098800" y="610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36</xdr:row>
      <xdr:rowOff>27940</xdr:rowOff>
    </xdr:to>
    <xdr:cxnSp macro="">
      <xdr:nvCxnSpPr>
        <xdr:cNvPr id="70" name="直線コネクタ 69"/>
        <xdr:cNvCxnSpPr/>
      </xdr:nvCxnSpPr>
      <xdr:spPr>
        <a:xfrm flipV="1">
          <a:off x="2209800" y="6101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127000</xdr:rowOff>
    </xdr:to>
    <xdr:cxnSp macro="">
      <xdr:nvCxnSpPr>
        <xdr:cNvPr id="73" name="直線コネクタ 72"/>
        <xdr:cNvCxnSpPr/>
      </xdr:nvCxnSpPr>
      <xdr:spPr>
        <a:xfrm flipV="1">
          <a:off x="1320800" y="6200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3" name="円/楕円 82"/>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4"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5" name="円/楕円 84"/>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6" name="テキスト ボックス 85"/>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7" name="円/楕円 86"/>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88" name="テキスト ボックス 87"/>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89" name="円/楕円 88"/>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0" name="テキスト ボックス 89"/>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各平均値を下回る水準で推移している。今後もこの水準を維持するよう努めていく。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16</xdr:row>
      <xdr:rowOff>12700</xdr:rowOff>
    </xdr:to>
    <xdr:cxnSp macro="">
      <xdr:nvCxnSpPr>
        <xdr:cNvPr id="125" name="直線コネクタ 124"/>
        <xdr:cNvCxnSpPr/>
      </xdr:nvCxnSpPr>
      <xdr:spPr>
        <a:xfrm>
          <a:off x="15671800" y="2649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130810</xdr:rowOff>
    </xdr:to>
    <xdr:cxnSp macro="">
      <xdr:nvCxnSpPr>
        <xdr:cNvPr id="128" name="直線コネクタ 127"/>
        <xdr:cNvCxnSpPr/>
      </xdr:nvCxnSpPr>
      <xdr:spPr>
        <a:xfrm flipV="1">
          <a:off x="14782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130810</xdr:rowOff>
    </xdr:to>
    <xdr:cxnSp macro="">
      <xdr:nvCxnSpPr>
        <xdr:cNvPr id="131" name="直線コネクタ 130"/>
        <xdr:cNvCxnSpPr/>
      </xdr:nvCxnSpPr>
      <xdr:spPr>
        <a:xfrm>
          <a:off x="13893800" y="267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115570</xdr:rowOff>
    </xdr:to>
    <xdr:cxnSp macro="">
      <xdr:nvCxnSpPr>
        <xdr:cNvPr id="134" name="直線コネクタ 133"/>
        <xdr:cNvCxnSpPr/>
      </xdr:nvCxnSpPr>
      <xdr:spPr>
        <a:xfrm flipV="1">
          <a:off x="13004800" y="267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6" name="円/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7" name="テキスト ボックス 146"/>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2" name="円/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扶助費については、大阪府平均と比較すると下回ってはいるものの、類似団体・全国平均と比較すると上回っている。</a:t>
          </a:r>
          <a:r>
            <a:rPr lang="ja-JP" altLang="en-US" sz="1100" b="0" i="0" baseline="0">
              <a:solidFill>
                <a:schemeClr val="dk1"/>
              </a:solidFill>
              <a:effectLst/>
              <a:latin typeface="+mn-lt"/>
              <a:ea typeface="+mn-ea"/>
              <a:cs typeface="+mn-cs"/>
            </a:rPr>
            <a:t>この要因としては</a:t>
          </a:r>
          <a:r>
            <a:rPr lang="ja-JP" altLang="ja-JP" sz="1100" b="0" i="0" baseline="0">
              <a:solidFill>
                <a:schemeClr val="dk1"/>
              </a:solidFill>
              <a:effectLst/>
              <a:latin typeface="+mn-lt"/>
              <a:ea typeface="+mn-ea"/>
              <a:cs typeface="+mn-cs"/>
            </a:rPr>
            <a:t>生活保護費関連の支出</a:t>
          </a:r>
          <a:r>
            <a:rPr lang="ja-JP" altLang="en-US" sz="1100" b="0" i="0" baseline="0">
              <a:solidFill>
                <a:schemeClr val="dk1"/>
              </a:solidFill>
              <a:effectLst/>
              <a:latin typeface="+mn-lt"/>
              <a:ea typeface="+mn-ea"/>
              <a:cs typeface="+mn-cs"/>
            </a:rPr>
            <a:t>や、近年</a:t>
          </a:r>
          <a:r>
            <a:rPr lang="ja-JP" altLang="ja-JP" sz="1100" b="0" i="0" baseline="0">
              <a:solidFill>
                <a:schemeClr val="dk1"/>
              </a:solidFill>
              <a:effectLst/>
              <a:latin typeface="+mn-lt"/>
              <a:ea typeface="+mn-ea"/>
              <a:cs typeface="+mn-cs"/>
            </a:rPr>
            <a:t>は障がい者総合支援費関連の上昇が著しい。扶助費の増加傾向は、</a:t>
          </a:r>
          <a:r>
            <a:rPr lang="ja-JP" altLang="en-US" sz="1100" b="0" i="0" baseline="0">
              <a:solidFill>
                <a:schemeClr val="dk1"/>
              </a:solidFill>
              <a:effectLst/>
              <a:latin typeface="+mn-lt"/>
              <a:ea typeface="+mn-ea"/>
              <a:cs typeface="+mn-cs"/>
            </a:rPr>
            <a:t>高齢化の進展に伴い、</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増加が</a:t>
          </a:r>
          <a:r>
            <a:rPr lang="ja-JP" altLang="ja-JP" sz="1100" b="0" i="0" baseline="0">
              <a:solidFill>
                <a:schemeClr val="dk1"/>
              </a:solidFill>
              <a:effectLst/>
              <a:latin typeface="+mn-lt"/>
              <a:ea typeface="+mn-ea"/>
              <a:cs typeface="+mn-cs"/>
            </a:rPr>
            <a:t>続くものと見込んでいる。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73660</xdr:rowOff>
    </xdr:from>
    <xdr:to>
      <xdr:col>7</xdr:col>
      <xdr:colOff>15875</xdr:colOff>
      <xdr:row>56</xdr:row>
      <xdr:rowOff>134620</xdr:rowOff>
    </xdr:to>
    <xdr:cxnSp macro="">
      <xdr:nvCxnSpPr>
        <xdr:cNvPr id="186" name="直線コネクタ 185"/>
        <xdr:cNvCxnSpPr/>
      </xdr:nvCxnSpPr>
      <xdr:spPr>
        <a:xfrm>
          <a:off x="3987800" y="9674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66040</xdr:rowOff>
    </xdr:from>
    <xdr:to>
      <xdr:col>5</xdr:col>
      <xdr:colOff>549275</xdr:colOff>
      <xdr:row>56</xdr:row>
      <xdr:rowOff>73660</xdr:rowOff>
    </xdr:to>
    <xdr:cxnSp macro="">
      <xdr:nvCxnSpPr>
        <xdr:cNvPr id="189" name="直線コネクタ 188"/>
        <xdr:cNvCxnSpPr/>
      </xdr:nvCxnSpPr>
      <xdr:spPr>
        <a:xfrm>
          <a:off x="3098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43180</xdr:rowOff>
    </xdr:from>
    <xdr:to>
      <xdr:col>4</xdr:col>
      <xdr:colOff>346075</xdr:colOff>
      <xdr:row>56</xdr:row>
      <xdr:rowOff>66040</xdr:rowOff>
    </xdr:to>
    <xdr:cxnSp macro="">
      <xdr:nvCxnSpPr>
        <xdr:cNvPr id="192" name="直線コネクタ 191"/>
        <xdr:cNvCxnSpPr/>
      </xdr:nvCxnSpPr>
      <xdr:spPr>
        <a:xfrm>
          <a:off x="2209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153670</xdr:rowOff>
    </xdr:from>
    <xdr:to>
      <xdr:col>3</xdr:col>
      <xdr:colOff>142875</xdr:colOff>
      <xdr:row>56</xdr:row>
      <xdr:rowOff>43180</xdr:rowOff>
    </xdr:to>
    <xdr:cxnSp macro="">
      <xdr:nvCxnSpPr>
        <xdr:cNvPr id="195" name="直線コネクタ 194"/>
        <xdr:cNvCxnSpPr/>
      </xdr:nvCxnSpPr>
      <xdr:spPr>
        <a:xfrm>
          <a:off x="1320800" y="958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83820</xdr:rowOff>
    </xdr:from>
    <xdr:to>
      <xdr:col>7</xdr:col>
      <xdr:colOff>66675</xdr:colOff>
      <xdr:row>57</xdr:row>
      <xdr:rowOff>13970</xdr:rowOff>
    </xdr:to>
    <xdr:sp macro="" textlink="">
      <xdr:nvSpPr>
        <xdr:cNvPr id="205" name="円/楕円 204"/>
        <xdr:cNvSpPr/>
      </xdr:nvSpPr>
      <xdr:spPr>
        <a:xfrm>
          <a:off x="4775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55897</xdr:rowOff>
    </xdr:from>
    <xdr:ext cx="762000" cy="259045"/>
    <xdr:sp macro="" textlink="">
      <xdr:nvSpPr>
        <xdr:cNvPr id="206" name="扶助費該当値テキスト"/>
        <xdr:cNvSpPr txBox="1"/>
      </xdr:nvSpPr>
      <xdr:spPr>
        <a:xfrm>
          <a:off x="4914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22860</xdr:rowOff>
    </xdr:from>
    <xdr:to>
      <xdr:col>5</xdr:col>
      <xdr:colOff>600075</xdr:colOff>
      <xdr:row>56</xdr:row>
      <xdr:rowOff>124460</xdr:rowOff>
    </xdr:to>
    <xdr:sp macro="" textlink="">
      <xdr:nvSpPr>
        <xdr:cNvPr id="207" name="円/楕円 206"/>
        <xdr:cNvSpPr/>
      </xdr:nvSpPr>
      <xdr:spPr>
        <a:xfrm>
          <a:off x="3937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109237</xdr:rowOff>
    </xdr:from>
    <xdr:ext cx="736600" cy="259045"/>
    <xdr:sp macro="" textlink="">
      <xdr:nvSpPr>
        <xdr:cNvPr id="208" name="テキスト ボックス 207"/>
        <xdr:cNvSpPr txBox="1"/>
      </xdr:nvSpPr>
      <xdr:spPr>
        <a:xfrm>
          <a:off x="3606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xdr:rowOff>
    </xdr:from>
    <xdr:to>
      <xdr:col>4</xdr:col>
      <xdr:colOff>396875</xdr:colOff>
      <xdr:row>56</xdr:row>
      <xdr:rowOff>116840</xdr:rowOff>
    </xdr:to>
    <xdr:sp macro="" textlink="">
      <xdr:nvSpPr>
        <xdr:cNvPr id="209" name="円/楕円 208"/>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101617</xdr:rowOff>
    </xdr:from>
    <xdr:ext cx="762000" cy="259045"/>
    <xdr:sp macro="" textlink="">
      <xdr:nvSpPr>
        <xdr:cNvPr id="210" name="テキスト ボックス 209"/>
        <xdr:cNvSpPr txBox="1"/>
      </xdr:nvSpPr>
      <xdr:spPr>
        <a:xfrm>
          <a:off x="2717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163830</xdr:rowOff>
    </xdr:from>
    <xdr:to>
      <xdr:col>3</xdr:col>
      <xdr:colOff>193675</xdr:colOff>
      <xdr:row>56</xdr:row>
      <xdr:rowOff>93980</xdr:rowOff>
    </xdr:to>
    <xdr:sp macro="" textlink="">
      <xdr:nvSpPr>
        <xdr:cNvPr id="211" name="円/楕円 210"/>
        <xdr:cNvSpPr/>
      </xdr:nvSpPr>
      <xdr:spPr>
        <a:xfrm>
          <a:off x="2159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78757</xdr:rowOff>
    </xdr:from>
    <xdr:ext cx="762000" cy="259045"/>
    <xdr:sp macro="" textlink="">
      <xdr:nvSpPr>
        <xdr:cNvPr id="212" name="テキスト ボックス 211"/>
        <xdr:cNvSpPr txBox="1"/>
      </xdr:nvSpPr>
      <xdr:spPr>
        <a:xfrm>
          <a:off x="1828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102870</xdr:rowOff>
    </xdr:from>
    <xdr:to>
      <xdr:col>1</xdr:col>
      <xdr:colOff>676275</xdr:colOff>
      <xdr:row>56</xdr:row>
      <xdr:rowOff>33020</xdr:rowOff>
    </xdr:to>
    <xdr:sp macro="" textlink="">
      <xdr:nvSpPr>
        <xdr:cNvPr id="213" name="円/楕円 212"/>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17797</xdr:rowOff>
    </xdr:from>
    <xdr:ext cx="762000" cy="259045"/>
    <xdr:sp macro="" textlink="">
      <xdr:nvSpPr>
        <xdr:cNvPr id="214" name="テキスト ボックス 213"/>
        <xdr:cNvSpPr txBox="1"/>
      </xdr:nvSpPr>
      <xdr:spPr>
        <a:xfrm>
          <a:off x="939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その他については類似団体と比較して</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ポイント上回っており、これは繰出金が主な要因となっている。繰出金のうち下水道事業に対する繰出が多額であり、このことが経常収支比率を上げる要因の一つとなっている。近年では、</a:t>
          </a:r>
          <a:r>
            <a:rPr lang="ja-JP" altLang="en-US" sz="1100" b="0" i="0" baseline="0">
              <a:solidFill>
                <a:schemeClr val="dk1"/>
              </a:solidFill>
              <a:effectLst/>
              <a:latin typeface="+mn-lt"/>
              <a:ea typeface="+mn-ea"/>
              <a:cs typeface="+mn-cs"/>
            </a:rPr>
            <a:t>介護保険事業特別会計や</a:t>
          </a:r>
          <a:r>
            <a:rPr lang="ja-JP" altLang="ja-JP" sz="1100" b="0" i="0" baseline="0">
              <a:solidFill>
                <a:schemeClr val="dk1"/>
              </a:solidFill>
              <a:effectLst/>
              <a:latin typeface="+mn-lt"/>
              <a:ea typeface="+mn-ea"/>
              <a:cs typeface="+mn-cs"/>
            </a:rPr>
            <a:t>後期高齢者医療会計（後期高齢者広域連合への負担金含む）への繰出金が</a:t>
          </a:r>
          <a:r>
            <a:rPr lang="ja-JP" altLang="en-US" sz="1100" b="0" i="0" baseline="0">
              <a:solidFill>
                <a:schemeClr val="dk1"/>
              </a:solidFill>
              <a:effectLst/>
              <a:latin typeface="+mn-lt"/>
              <a:ea typeface="+mn-ea"/>
              <a:cs typeface="+mn-cs"/>
            </a:rPr>
            <a:t>毎年増えて</a:t>
          </a:r>
          <a:r>
            <a:rPr lang="ja-JP" altLang="ja-JP" sz="1100" b="0" i="0" baseline="0">
              <a:solidFill>
                <a:schemeClr val="dk1"/>
              </a:solidFill>
              <a:effectLst/>
              <a:latin typeface="+mn-lt"/>
              <a:ea typeface="+mn-ea"/>
              <a:cs typeface="+mn-cs"/>
            </a:rPr>
            <a:t>おり、繰出金に係る経常収支比率は、当面この水準が続くものと考えられる。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100330</xdr:rowOff>
    </xdr:to>
    <xdr:cxnSp macro="">
      <xdr:nvCxnSpPr>
        <xdr:cNvPr id="247" name="直線コネクタ 246"/>
        <xdr:cNvCxnSpPr/>
      </xdr:nvCxnSpPr>
      <xdr:spPr>
        <a:xfrm>
          <a:off x="15671800" y="10147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31750</xdr:rowOff>
    </xdr:to>
    <xdr:cxnSp macro="">
      <xdr:nvCxnSpPr>
        <xdr:cNvPr id="250" name="直線コネクタ 249"/>
        <xdr:cNvCxnSpPr/>
      </xdr:nvCxnSpPr>
      <xdr:spPr>
        <a:xfrm>
          <a:off x="14782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157480</xdr:rowOff>
    </xdr:from>
    <xdr:to>
      <xdr:col>21</xdr:col>
      <xdr:colOff>361950</xdr:colOff>
      <xdr:row>58</xdr:row>
      <xdr:rowOff>165100</xdr:rowOff>
    </xdr:to>
    <xdr:cxnSp macro="">
      <xdr:nvCxnSpPr>
        <xdr:cNvPr id="253" name="直線コネクタ 252"/>
        <xdr:cNvCxnSpPr/>
      </xdr:nvCxnSpPr>
      <xdr:spPr>
        <a:xfrm>
          <a:off x="13893800" y="1010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119380</xdr:rowOff>
    </xdr:from>
    <xdr:to>
      <xdr:col>20</xdr:col>
      <xdr:colOff>158750</xdr:colOff>
      <xdr:row>58</xdr:row>
      <xdr:rowOff>157480</xdr:rowOff>
    </xdr:to>
    <xdr:cxnSp macro="">
      <xdr:nvCxnSpPr>
        <xdr:cNvPr id="256" name="直線コネクタ 255"/>
        <xdr:cNvCxnSpPr/>
      </xdr:nvCxnSpPr>
      <xdr:spPr>
        <a:xfrm>
          <a:off x="13004800" y="1006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49530</xdr:rowOff>
    </xdr:from>
    <xdr:to>
      <xdr:col>24</xdr:col>
      <xdr:colOff>82550</xdr:colOff>
      <xdr:row>59</xdr:row>
      <xdr:rowOff>151130</xdr:rowOff>
    </xdr:to>
    <xdr:sp macro="" textlink="">
      <xdr:nvSpPr>
        <xdr:cNvPr id="266" name="円/楕円 265"/>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21607</xdr:rowOff>
    </xdr:from>
    <xdr:ext cx="762000" cy="259045"/>
    <xdr:sp macro="" textlink="">
      <xdr:nvSpPr>
        <xdr:cNvPr id="267" name="その他該当値テキスト"/>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68" name="円/楕円 267"/>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69" name="テキスト ボックス 268"/>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0" name="円/楕円 269"/>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1" name="テキスト ボックス 270"/>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72" name="円/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73" name="テキスト ボックス 272"/>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74" name="円/楕円 273"/>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75" name="テキスト ボックス 274"/>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補助費等では、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しかしながら、全国平均、類似団体平均及び大阪府平均を上回っており、この数年、病院事業会計への繰出しが</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億円超で推移していることが要因となっている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127000</xdr:rowOff>
    </xdr:to>
    <xdr:cxnSp macro="">
      <xdr:nvCxnSpPr>
        <xdr:cNvPr id="305" name="直線コネクタ 304"/>
        <xdr:cNvCxnSpPr/>
      </xdr:nvCxnSpPr>
      <xdr:spPr>
        <a:xfrm flipV="1">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145288</xdr:rowOff>
    </xdr:to>
    <xdr:cxnSp macro="">
      <xdr:nvCxnSpPr>
        <xdr:cNvPr id="308" name="直線コネクタ 307"/>
        <xdr:cNvCxnSpPr/>
      </xdr:nvCxnSpPr>
      <xdr:spPr>
        <a:xfrm flipV="1">
          <a:off x="14782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36</xdr:row>
      <xdr:rowOff>154432</xdr:rowOff>
    </xdr:to>
    <xdr:cxnSp macro="">
      <xdr:nvCxnSpPr>
        <xdr:cNvPr id="311" name="直線コネクタ 310"/>
        <xdr:cNvCxnSpPr/>
      </xdr:nvCxnSpPr>
      <xdr:spPr>
        <a:xfrm flipV="1">
          <a:off x="13893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36</xdr:row>
      <xdr:rowOff>168148</xdr:rowOff>
    </xdr:to>
    <xdr:cxnSp macro="">
      <xdr:nvCxnSpPr>
        <xdr:cNvPr id="314" name="直線コネクタ 313"/>
        <xdr:cNvCxnSpPr/>
      </xdr:nvCxnSpPr>
      <xdr:spPr>
        <a:xfrm flipV="1">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4" name="円/楕円 323"/>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5"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6" name="円/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27" name="テキスト ボックス 32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8" name="円/楕円 327"/>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29" name="テキスト ボックス 328"/>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30" name="円/楕円 329"/>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1" name="テキスト ボックス 330"/>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2" name="円/楕円 331"/>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3" name="テキスト ボックス 33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ポイント上回っている。これは、</a:t>
          </a:r>
          <a:r>
            <a:rPr lang="ja-JP" altLang="en-US" sz="1100">
              <a:solidFill>
                <a:schemeClr val="dk1"/>
              </a:solidFill>
              <a:effectLst/>
              <a:latin typeface="+mn-lt"/>
              <a:ea typeface="+mn-ea"/>
              <a:cs typeface="+mn-cs"/>
            </a:rPr>
            <a:t>南海中央線</a:t>
          </a:r>
          <a:r>
            <a:rPr lang="ja-JP" altLang="ja-JP" sz="1100">
              <a:solidFill>
                <a:schemeClr val="dk1"/>
              </a:solidFill>
              <a:effectLst/>
              <a:latin typeface="+mn-lt"/>
              <a:ea typeface="+mn-ea"/>
              <a:cs typeface="+mn-cs"/>
            </a:rPr>
            <a:t>街路事業、南海本線連続立体交差事業、学校教育施設の大規模改修事業を短期間に実施したことや、退職者の増加に伴う退職手当支払額が増加し、これらの財源として地方債を発行したことによ</a:t>
          </a:r>
          <a:r>
            <a:rPr lang="ja-JP" altLang="en-US" sz="1100">
              <a:solidFill>
                <a:schemeClr val="dk1"/>
              </a:solidFill>
              <a:effectLst/>
              <a:latin typeface="+mn-lt"/>
              <a:ea typeface="+mn-ea"/>
              <a:cs typeface="+mn-cs"/>
            </a:rPr>
            <a:t>るもので、経常収支比率を押し上げる最大の要因となっている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今後も厳しい財政状況が続くことが予想されることから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地方債の発行は可能な限り抑制していく必要がある。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79</xdr:row>
      <xdr:rowOff>10413</xdr:rowOff>
    </xdr:to>
    <xdr:cxnSp macro="">
      <xdr:nvCxnSpPr>
        <xdr:cNvPr id="363" name="直線コネクタ 362"/>
        <xdr:cNvCxnSpPr/>
      </xdr:nvCxnSpPr>
      <xdr:spPr>
        <a:xfrm flipV="1">
          <a:off x="3987800" y="135001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79</xdr:row>
      <xdr:rowOff>46989</xdr:rowOff>
    </xdr:to>
    <xdr:cxnSp macro="">
      <xdr:nvCxnSpPr>
        <xdr:cNvPr id="366" name="直線コネクタ 365"/>
        <xdr:cNvCxnSpPr/>
      </xdr:nvCxnSpPr>
      <xdr:spPr>
        <a:xfrm flipV="1">
          <a:off x="3098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60706</xdr:rowOff>
    </xdr:to>
    <xdr:cxnSp macro="">
      <xdr:nvCxnSpPr>
        <xdr:cNvPr id="369" name="直線コネクタ 368"/>
        <xdr:cNvCxnSpPr/>
      </xdr:nvCxnSpPr>
      <xdr:spPr>
        <a:xfrm flipV="1">
          <a:off x="2209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60706</xdr:rowOff>
    </xdr:to>
    <xdr:cxnSp macro="">
      <xdr:nvCxnSpPr>
        <xdr:cNvPr id="372" name="直線コネクタ 371"/>
        <xdr:cNvCxnSpPr/>
      </xdr:nvCxnSpPr>
      <xdr:spPr>
        <a:xfrm>
          <a:off x="1320800" y="135778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6" name="テキスト ボックス 37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82" name="円/楕円 381"/>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83"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84" name="円/楕円 383"/>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85" name="テキスト ボックス 384"/>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86" name="円/楕円 385"/>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87" name="テキスト ボックス 386"/>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88" name="円/楕円 387"/>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89" name="テキスト ボックス 388"/>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90" name="円/楕円 389"/>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91" name="テキスト ボックス 390"/>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公債費を除いた経常収支比率は、</a:t>
          </a:r>
          <a:r>
            <a:rPr lang="ja-JP" altLang="en-US" sz="1100">
              <a:solidFill>
                <a:schemeClr val="dk1"/>
              </a:solidFill>
              <a:effectLst/>
              <a:latin typeface="+mn-lt"/>
              <a:ea typeface="+mn-ea"/>
              <a:cs typeface="+mn-cs"/>
            </a:rPr>
            <a:t>大阪府</a:t>
          </a:r>
          <a:r>
            <a:rPr lang="ja-JP" altLang="ja-JP" sz="1100">
              <a:solidFill>
                <a:schemeClr val="dk1"/>
              </a:solidFill>
              <a:effectLst/>
              <a:latin typeface="+mn-lt"/>
              <a:ea typeface="+mn-ea"/>
              <a:cs typeface="+mn-cs"/>
            </a:rPr>
            <a:t>平均をやや上回る水準で推移している。本市の経常収支比率は、ほぼ全ての性質別経費において類似団体を上回っており、非常に硬直した財政状況である。各性質別経費の項目で述べているとおり、経常収支比率の数値は現状の水準で推移する見通しではあるが、</a:t>
          </a:r>
          <a:r>
            <a:rPr lang="ja-JP" altLang="en-US" sz="1100">
              <a:solidFill>
                <a:schemeClr val="dk1"/>
              </a:solidFill>
              <a:effectLst/>
              <a:latin typeface="+mn-lt"/>
              <a:ea typeface="+mn-ea"/>
              <a:cs typeface="+mn-cs"/>
            </a:rPr>
            <a:t>今後の地方債償還終了による公債費の逓減と特別会計、企業会計の収支改善に伴う繰出金の減額を待たなければ、その改善は極めて厳しいと考える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20320</xdr:rowOff>
    </xdr:to>
    <xdr:cxnSp macro="">
      <xdr:nvCxnSpPr>
        <xdr:cNvPr id="424" name="直線コネクタ 423"/>
        <xdr:cNvCxnSpPr/>
      </xdr:nvCxnSpPr>
      <xdr:spPr>
        <a:xfrm>
          <a:off x="15671800" y="13183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153670</xdr:rowOff>
    </xdr:to>
    <xdr:cxnSp macro="">
      <xdr:nvCxnSpPr>
        <xdr:cNvPr id="427" name="直線コネクタ 426"/>
        <xdr:cNvCxnSpPr/>
      </xdr:nvCxnSpPr>
      <xdr:spPr>
        <a:xfrm>
          <a:off x="14782800" y="13130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76</xdr:row>
      <xdr:rowOff>130811</xdr:rowOff>
    </xdr:to>
    <xdr:cxnSp macro="">
      <xdr:nvCxnSpPr>
        <xdr:cNvPr id="430" name="直線コネクタ 429"/>
        <xdr:cNvCxnSpPr/>
      </xdr:nvCxnSpPr>
      <xdr:spPr>
        <a:xfrm flipV="1">
          <a:off x="13893800" y="131305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76</xdr:row>
      <xdr:rowOff>146050</xdr:rowOff>
    </xdr:to>
    <xdr:cxnSp macro="">
      <xdr:nvCxnSpPr>
        <xdr:cNvPr id="433" name="直線コネクタ 432"/>
        <xdr:cNvCxnSpPr/>
      </xdr:nvCxnSpPr>
      <xdr:spPr>
        <a:xfrm flipV="1">
          <a:off x="13004800" y="13161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43" name="円/楕円 442"/>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113047</xdr:rowOff>
    </xdr:from>
    <xdr:ext cx="762000" cy="259045"/>
    <xdr:sp macro="" textlink="">
      <xdr:nvSpPr>
        <xdr:cNvPr id="444" name="公債費以外該当値テキスト"/>
        <xdr:cNvSpPr txBox="1"/>
      </xdr:nvSpPr>
      <xdr:spPr>
        <a:xfrm>
          <a:off x="16598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45" name="円/楕円 444"/>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17797</xdr:rowOff>
    </xdr:from>
    <xdr:ext cx="736600" cy="259045"/>
    <xdr:sp macro="" textlink="">
      <xdr:nvSpPr>
        <xdr:cNvPr id="446" name="テキスト ボックス 445"/>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47" name="円/楕円 446"/>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135907</xdr:rowOff>
    </xdr:from>
    <xdr:ext cx="762000" cy="259045"/>
    <xdr:sp macro="" textlink="">
      <xdr:nvSpPr>
        <xdr:cNvPr id="448" name="テキスト ボックス 447"/>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49" name="円/楕円 448"/>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50" name="テキスト ボックス 449"/>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51" name="円/楕円 450"/>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10177</xdr:rowOff>
    </xdr:from>
    <xdr:ext cx="762000" cy="259045"/>
    <xdr:sp macro="" textlink="">
      <xdr:nvSpPr>
        <xdr:cNvPr id="452" name="テキスト ボックス 451"/>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大阪府泉大津市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133232</xdr:rowOff>
    </xdr:from>
    <xdr:to>
      <xdr:col>4</xdr:col>
      <xdr:colOff>1117600</xdr:colOff>
      <xdr:row>18</xdr:row>
      <xdr:rowOff>151340</xdr:rowOff>
    </xdr:to>
    <xdr:cxnSp macro="">
      <xdr:nvCxnSpPr>
        <xdr:cNvPr id="52" name="直線コネクタ 51"/>
        <xdr:cNvCxnSpPr/>
      </xdr:nvCxnSpPr>
      <xdr:spPr bwMode="auto">
        <a:xfrm flipV="1">
          <a:off x="5003800" y="3266957"/>
          <a:ext cx="647700" cy="1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150165</xdr:rowOff>
    </xdr:from>
    <xdr:to>
      <xdr:col>4</xdr:col>
      <xdr:colOff>469900</xdr:colOff>
      <xdr:row>18</xdr:row>
      <xdr:rowOff>151340</xdr:rowOff>
    </xdr:to>
    <xdr:cxnSp macro="">
      <xdr:nvCxnSpPr>
        <xdr:cNvPr id="55" name="直線コネクタ 54"/>
        <xdr:cNvCxnSpPr/>
      </xdr:nvCxnSpPr>
      <xdr:spPr bwMode="auto">
        <a:xfrm>
          <a:off x="4305300" y="3283890"/>
          <a:ext cx="698500" cy="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102502</xdr:rowOff>
    </xdr:from>
    <xdr:to>
      <xdr:col>3</xdr:col>
      <xdr:colOff>904875</xdr:colOff>
      <xdr:row>18</xdr:row>
      <xdr:rowOff>150165</xdr:rowOff>
    </xdr:to>
    <xdr:cxnSp macro="">
      <xdr:nvCxnSpPr>
        <xdr:cNvPr id="58" name="直線コネクタ 57"/>
        <xdr:cNvCxnSpPr/>
      </xdr:nvCxnSpPr>
      <xdr:spPr bwMode="auto">
        <a:xfrm>
          <a:off x="3606800" y="3236227"/>
          <a:ext cx="6985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91643</xdr:rowOff>
    </xdr:from>
    <xdr:to>
      <xdr:col>3</xdr:col>
      <xdr:colOff>206375</xdr:colOff>
      <xdr:row>18</xdr:row>
      <xdr:rowOff>102502</xdr:rowOff>
    </xdr:to>
    <xdr:cxnSp macro="">
      <xdr:nvCxnSpPr>
        <xdr:cNvPr id="61" name="直線コネクタ 60"/>
        <xdr:cNvCxnSpPr/>
      </xdr:nvCxnSpPr>
      <xdr:spPr bwMode="auto">
        <a:xfrm>
          <a:off x="2908300" y="3225368"/>
          <a:ext cx="698500" cy="1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82432</xdr:rowOff>
    </xdr:from>
    <xdr:to>
      <xdr:col>5</xdr:col>
      <xdr:colOff>34925</xdr:colOff>
      <xdr:row>19</xdr:row>
      <xdr:rowOff>12582</xdr:rowOff>
    </xdr:to>
    <xdr:sp macro="" textlink="">
      <xdr:nvSpPr>
        <xdr:cNvPr id="71" name="円/楕円 70"/>
        <xdr:cNvSpPr/>
      </xdr:nvSpPr>
      <xdr:spPr bwMode="auto">
        <a:xfrm>
          <a:off x="5600700" y="321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54509</xdr:rowOff>
    </xdr:from>
    <xdr:ext cx="762000" cy="259045"/>
    <xdr:sp macro="" textlink="">
      <xdr:nvSpPr>
        <xdr:cNvPr id="72" name="人口1人当たり決算額の推移該当値テキスト130"/>
        <xdr:cNvSpPr txBox="1"/>
      </xdr:nvSpPr>
      <xdr:spPr>
        <a:xfrm>
          <a:off x="5740400" y="318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100540</xdr:rowOff>
    </xdr:from>
    <xdr:to>
      <xdr:col>4</xdr:col>
      <xdr:colOff>520700</xdr:colOff>
      <xdr:row>19</xdr:row>
      <xdr:rowOff>30690</xdr:rowOff>
    </xdr:to>
    <xdr:sp macro="" textlink="">
      <xdr:nvSpPr>
        <xdr:cNvPr id="73" name="円/楕円 72"/>
        <xdr:cNvSpPr/>
      </xdr:nvSpPr>
      <xdr:spPr bwMode="auto">
        <a:xfrm>
          <a:off x="4953000" y="323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15467</xdr:rowOff>
    </xdr:from>
    <xdr:ext cx="736600" cy="259045"/>
    <xdr:sp macro="" textlink="">
      <xdr:nvSpPr>
        <xdr:cNvPr id="74" name="テキスト ボックス 73"/>
        <xdr:cNvSpPr txBox="1"/>
      </xdr:nvSpPr>
      <xdr:spPr>
        <a:xfrm>
          <a:off x="4622800" y="3320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99365</xdr:rowOff>
    </xdr:from>
    <xdr:to>
      <xdr:col>3</xdr:col>
      <xdr:colOff>955675</xdr:colOff>
      <xdr:row>19</xdr:row>
      <xdr:rowOff>29515</xdr:rowOff>
    </xdr:to>
    <xdr:sp macro="" textlink="">
      <xdr:nvSpPr>
        <xdr:cNvPr id="75" name="円/楕円 74"/>
        <xdr:cNvSpPr/>
      </xdr:nvSpPr>
      <xdr:spPr bwMode="auto">
        <a:xfrm>
          <a:off x="4254500" y="323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14292</xdr:rowOff>
    </xdr:from>
    <xdr:ext cx="762000" cy="259045"/>
    <xdr:sp macro="" textlink="">
      <xdr:nvSpPr>
        <xdr:cNvPr id="76" name="テキスト ボックス 75"/>
        <xdr:cNvSpPr txBox="1"/>
      </xdr:nvSpPr>
      <xdr:spPr>
        <a:xfrm>
          <a:off x="3924300" y="33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51702</xdr:rowOff>
    </xdr:from>
    <xdr:to>
      <xdr:col>3</xdr:col>
      <xdr:colOff>257175</xdr:colOff>
      <xdr:row>18</xdr:row>
      <xdr:rowOff>153301</xdr:rowOff>
    </xdr:to>
    <xdr:sp macro="" textlink="">
      <xdr:nvSpPr>
        <xdr:cNvPr id="77" name="円/楕円 76"/>
        <xdr:cNvSpPr/>
      </xdr:nvSpPr>
      <xdr:spPr bwMode="auto">
        <a:xfrm>
          <a:off x="3556000" y="318542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138079</xdr:rowOff>
    </xdr:from>
    <xdr:ext cx="762000" cy="259045"/>
    <xdr:sp macro="" textlink="">
      <xdr:nvSpPr>
        <xdr:cNvPr id="78" name="テキスト ボックス 77"/>
        <xdr:cNvSpPr txBox="1"/>
      </xdr:nvSpPr>
      <xdr:spPr>
        <a:xfrm>
          <a:off x="3225800" y="327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40843</xdr:rowOff>
    </xdr:from>
    <xdr:to>
      <xdr:col>2</xdr:col>
      <xdr:colOff>692150</xdr:colOff>
      <xdr:row>18</xdr:row>
      <xdr:rowOff>142443</xdr:rowOff>
    </xdr:to>
    <xdr:sp macro="" textlink="">
      <xdr:nvSpPr>
        <xdr:cNvPr id="79" name="円/楕円 78"/>
        <xdr:cNvSpPr/>
      </xdr:nvSpPr>
      <xdr:spPr bwMode="auto">
        <a:xfrm>
          <a:off x="2857500" y="3174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127220</xdr:rowOff>
    </xdr:from>
    <xdr:ext cx="762000" cy="259045"/>
    <xdr:sp macro="" textlink="">
      <xdr:nvSpPr>
        <xdr:cNvPr id="80" name="テキスト ボックス 79"/>
        <xdr:cNvSpPr txBox="1"/>
      </xdr:nvSpPr>
      <xdr:spPr>
        <a:xfrm>
          <a:off x="2527300" y="326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189922</xdr:rowOff>
    </xdr:from>
    <xdr:to>
      <xdr:col>4</xdr:col>
      <xdr:colOff>1117600</xdr:colOff>
      <xdr:row>34</xdr:row>
      <xdr:rowOff>272771</xdr:rowOff>
    </xdr:to>
    <xdr:cxnSp macro="">
      <xdr:nvCxnSpPr>
        <xdr:cNvPr id="113" name="直線コネクタ 112"/>
        <xdr:cNvCxnSpPr/>
      </xdr:nvCxnSpPr>
      <xdr:spPr bwMode="auto">
        <a:xfrm flipV="1">
          <a:off x="5003800" y="6457372"/>
          <a:ext cx="647700" cy="82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272771</xdr:rowOff>
    </xdr:from>
    <xdr:to>
      <xdr:col>4</xdr:col>
      <xdr:colOff>469900</xdr:colOff>
      <xdr:row>34</xdr:row>
      <xdr:rowOff>276371</xdr:rowOff>
    </xdr:to>
    <xdr:cxnSp macro="">
      <xdr:nvCxnSpPr>
        <xdr:cNvPr id="116" name="直線コネクタ 115"/>
        <xdr:cNvCxnSpPr/>
      </xdr:nvCxnSpPr>
      <xdr:spPr bwMode="auto">
        <a:xfrm flipV="1">
          <a:off x="4305300" y="6540221"/>
          <a:ext cx="698500" cy="3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269094</xdr:rowOff>
    </xdr:from>
    <xdr:to>
      <xdr:col>3</xdr:col>
      <xdr:colOff>904875</xdr:colOff>
      <xdr:row>34</xdr:row>
      <xdr:rowOff>276371</xdr:rowOff>
    </xdr:to>
    <xdr:cxnSp macro="">
      <xdr:nvCxnSpPr>
        <xdr:cNvPr id="119" name="直線コネクタ 118"/>
        <xdr:cNvCxnSpPr/>
      </xdr:nvCxnSpPr>
      <xdr:spPr bwMode="auto">
        <a:xfrm>
          <a:off x="3606800" y="6536544"/>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269094</xdr:rowOff>
    </xdr:from>
    <xdr:to>
      <xdr:col>3</xdr:col>
      <xdr:colOff>206375</xdr:colOff>
      <xdr:row>34</xdr:row>
      <xdr:rowOff>288087</xdr:rowOff>
    </xdr:to>
    <xdr:cxnSp macro="">
      <xdr:nvCxnSpPr>
        <xdr:cNvPr id="122" name="直線コネクタ 121"/>
        <xdr:cNvCxnSpPr/>
      </xdr:nvCxnSpPr>
      <xdr:spPr bwMode="auto">
        <a:xfrm flipV="1">
          <a:off x="2908300" y="6536544"/>
          <a:ext cx="698500" cy="1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139122</xdr:rowOff>
    </xdr:from>
    <xdr:to>
      <xdr:col>5</xdr:col>
      <xdr:colOff>34925</xdr:colOff>
      <xdr:row>34</xdr:row>
      <xdr:rowOff>240722</xdr:rowOff>
    </xdr:to>
    <xdr:sp macro="" textlink="">
      <xdr:nvSpPr>
        <xdr:cNvPr id="132" name="円/楕円 131"/>
        <xdr:cNvSpPr/>
      </xdr:nvSpPr>
      <xdr:spPr bwMode="auto">
        <a:xfrm>
          <a:off x="5600700" y="640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327099</xdr:rowOff>
    </xdr:from>
    <xdr:ext cx="762000" cy="259045"/>
    <xdr:sp macro="" textlink="">
      <xdr:nvSpPr>
        <xdr:cNvPr id="133" name="人口1人当たり決算額の推移該当値テキスト445"/>
        <xdr:cNvSpPr txBox="1"/>
      </xdr:nvSpPr>
      <xdr:spPr>
        <a:xfrm>
          <a:off x="5740400" y="625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221971</xdr:rowOff>
    </xdr:from>
    <xdr:to>
      <xdr:col>4</xdr:col>
      <xdr:colOff>520700</xdr:colOff>
      <xdr:row>34</xdr:row>
      <xdr:rowOff>323571</xdr:rowOff>
    </xdr:to>
    <xdr:sp macro="" textlink="">
      <xdr:nvSpPr>
        <xdr:cNvPr id="134" name="円/楕円 133"/>
        <xdr:cNvSpPr/>
      </xdr:nvSpPr>
      <xdr:spPr bwMode="auto">
        <a:xfrm>
          <a:off x="4953000" y="648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333748</xdr:rowOff>
    </xdr:from>
    <xdr:ext cx="736600" cy="259045"/>
    <xdr:sp macro="" textlink="">
      <xdr:nvSpPr>
        <xdr:cNvPr id="135" name="テキスト ボックス 134"/>
        <xdr:cNvSpPr txBox="1"/>
      </xdr:nvSpPr>
      <xdr:spPr>
        <a:xfrm>
          <a:off x="4622800" y="625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225571</xdr:rowOff>
    </xdr:from>
    <xdr:to>
      <xdr:col>3</xdr:col>
      <xdr:colOff>955675</xdr:colOff>
      <xdr:row>34</xdr:row>
      <xdr:rowOff>327171</xdr:rowOff>
    </xdr:to>
    <xdr:sp macro="" textlink="">
      <xdr:nvSpPr>
        <xdr:cNvPr id="136" name="円/楕円 135"/>
        <xdr:cNvSpPr/>
      </xdr:nvSpPr>
      <xdr:spPr bwMode="auto">
        <a:xfrm>
          <a:off x="4254500" y="649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337348</xdr:rowOff>
    </xdr:from>
    <xdr:ext cx="762000" cy="259045"/>
    <xdr:sp macro="" textlink="">
      <xdr:nvSpPr>
        <xdr:cNvPr id="137" name="テキスト ボックス 136"/>
        <xdr:cNvSpPr txBox="1"/>
      </xdr:nvSpPr>
      <xdr:spPr>
        <a:xfrm>
          <a:off x="3924300" y="626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218294</xdr:rowOff>
    </xdr:from>
    <xdr:to>
      <xdr:col>3</xdr:col>
      <xdr:colOff>257175</xdr:colOff>
      <xdr:row>34</xdr:row>
      <xdr:rowOff>319894</xdr:rowOff>
    </xdr:to>
    <xdr:sp macro="" textlink="">
      <xdr:nvSpPr>
        <xdr:cNvPr id="138" name="円/楕円 137"/>
        <xdr:cNvSpPr/>
      </xdr:nvSpPr>
      <xdr:spPr bwMode="auto">
        <a:xfrm>
          <a:off x="3556000" y="6485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330071</xdr:rowOff>
    </xdr:from>
    <xdr:ext cx="762000" cy="259045"/>
    <xdr:sp macro="" textlink="">
      <xdr:nvSpPr>
        <xdr:cNvPr id="139" name="テキスト ボックス 138"/>
        <xdr:cNvSpPr txBox="1"/>
      </xdr:nvSpPr>
      <xdr:spPr>
        <a:xfrm>
          <a:off x="3225800" y="62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237287</xdr:rowOff>
    </xdr:from>
    <xdr:to>
      <xdr:col>2</xdr:col>
      <xdr:colOff>692150</xdr:colOff>
      <xdr:row>34</xdr:row>
      <xdr:rowOff>338887</xdr:rowOff>
    </xdr:to>
    <xdr:sp macro="" textlink="">
      <xdr:nvSpPr>
        <xdr:cNvPr id="140" name="円/楕円 139"/>
        <xdr:cNvSpPr/>
      </xdr:nvSpPr>
      <xdr:spPr bwMode="auto">
        <a:xfrm>
          <a:off x="2857500" y="650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6164</xdr:rowOff>
    </xdr:from>
    <xdr:ext cx="762000" cy="259045"/>
    <xdr:sp macro="" textlink="">
      <xdr:nvSpPr>
        <xdr:cNvPr id="141" name="テキスト ボックス 140"/>
        <xdr:cNvSpPr txBox="1"/>
      </xdr:nvSpPr>
      <xdr:spPr>
        <a:xfrm>
          <a:off x="2527300" y="627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本市は平成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年度普通会計決算で実質赤字を計上し、平成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年度決算で準用再建団体に転落寸前となった。その後、平成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年度では黒字に転換し、以後黒字を堅持している。一方、平成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年度は、実質収支比率</a:t>
          </a:r>
          <a:r>
            <a:rPr lang="en-US" altLang="ja-JP" sz="1100">
              <a:solidFill>
                <a:schemeClr val="dk1"/>
              </a:solidFill>
              <a:effectLst/>
              <a:latin typeface="+mn-lt"/>
              <a:ea typeface="+mn-ea"/>
              <a:cs typeface="+mn-cs"/>
            </a:rPr>
            <a:t>2.24</a:t>
          </a:r>
          <a:r>
            <a:rPr lang="ja-JP" altLang="ja-JP" sz="1100">
              <a:solidFill>
                <a:schemeClr val="dk1"/>
              </a:solidFill>
              <a:effectLst/>
              <a:latin typeface="+mn-lt"/>
              <a:ea typeface="+mn-ea"/>
              <a:cs typeface="+mn-cs"/>
            </a:rPr>
            <a:t>％の黒字を計上しており、今後も引き続き黒字を堅持するよう財政運営に努めるものである。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年度決算において赤字の解消を果たしたところである。しかし、これは一般会計等の黒字や水道事業会計の資金剰余によるところが大きく、駐車場事業</a:t>
          </a:r>
          <a:r>
            <a:rPr lang="ja-JP" altLang="en-US" sz="1100" b="0" i="0" baseline="0">
              <a:solidFill>
                <a:schemeClr val="dk1"/>
              </a:solidFill>
              <a:effectLst/>
              <a:latin typeface="+mn-lt"/>
              <a:ea typeface="+mn-ea"/>
              <a:cs typeface="+mn-cs"/>
            </a:rPr>
            <a:t>特別会計・</a:t>
          </a:r>
          <a:r>
            <a:rPr lang="ja-JP" altLang="ja-JP" sz="1100" b="0" i="0" baseline="0">
              <a:solidFill>
                <a:schemeClr val="dk1"/>
              </a:solidFill>
              <a:effectLst/>
              <a:latin typeface="+mn-lt"/>
              <a:ea typeface="+mn-ea"/>
              <a:cs typeface="+mn-cs"/>
            </a:rPr>
            <a:t>病院事業</a:t>
          </a:r>
          <a:r>
            <a:rPr lang="ja-JP" altLang="en-US" sz="1100" b="0" i="0" baseline="0">
              <a:solidFill>
                <a:schemeClr val="dk1"/>
              </a:solidFill>
              <a:effectLst/>
              <a:latin typeface="+mn-lt"/>
              <a:ea typeface="+mn-ea"/>
              <a:cs typeface="+mn-cs"/>
            </a:rPr>
            <a:t>会計</a:t>
          </a:r>
          <a:r>
            <a:rPr lang="ja-JP" altLang="ja-JP" sz="1100" b="0" i="0" baseline="0">
              <a:solidFill>
                <a:schemeClr val="dk1"/>
              </a:solidFill>
              <a:effectLst/>
              <a:latin typeface="+mn-lt"/>
              <a:ea typeface="+mn-ea"/>
              <a:cs typeface="+mn-cs"/>
            </a:rPr>
            <a:t>・国民健康保険事業</a:t>
          </a:r>
          <a:r>
            <a:rPr lang="ja-JP" altLang="en-US" sz="1100" b="0" i="0" baseline="0">
              <a:solidFill>
                <a:schemeClr val="dk1"/>
              </a:solidFill>
              <a:effectLst/>
              <a:latin typeface="+mn-lt"/>
              <a:ea typeface="+mn-ea"/>
              <a:cs typeface="+mn-cs"/>
            </a:rPr>
            <a:t>特別会計</a:t>
          </a:r>
          <a:r>
            <a:rPr lang="ja-JP" altLang="ja-JP" sz="1100" b="0" i="0" baseline="0">
              <a:solidFill>
                <a:schemeClr val="dk1"/>
              </a:solidFill>
              <a:effectLst/>
              <a:latin typeface="+mn-lt"/>
              <a:ea typeface="+mn-ea"/>
              <a:cs typeface="+mn-cs"/>
            </a:rPr>
            <a:t>では未だ赤字（資金不足）を計上しているところである。</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年度決算においては、</a:t>
          </a:r>
          <a:r>
            <a:rPr lang="ja-JP" altLang="en-US" sz="1100" b="0" i="0" baseline="0">
              <a:solidFill>
                <a:schemeClr val="dk1"/>
              </a:solidFill>
              <a:effectLst/>
              <a:latin typeface="+mn-lt"/>
              <a:ea typeface="+mn-ea"/>
              <a:cs typeface="+mn-cs"/>
            </a:rPr>
            <a:t>下水道事業特別会計が</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年ぶりとなる黒字を計上したほか、</a:t>
          </a:r>
          <a:r>
            <a:rPr lang="ja-JP" altLang="ja-JP" sz="1100" b="0" i="0" baseline="0">
              <a:solidFill>
                <a:schemeClr val="dk1"/>
              </a:solidFill>
              <a:effectLst/>
              <a:latin typeface="+mn-lt"/>
              <a:ea typeface="+mn-ea"/>
              <a:cs typeface="+mn-cs"/>
            </a:rPr>
            <a:t>駐車場事業</a:t>
          </a:r>
          <a:r>
            <a:rPr lang="ja-JP" altLang="en-US" sz="1100" b="0" i="0" baseline="0">
              <a:solidFill>
                <a:schemeClr val="dk1"/>
              </a:solidFill>
              <a:effectLst/>
              <a:latin typeface="+mn-lt"/>
              <a:ea typeface="+mn-ea"/>
              <a:cs typeface="+mn-cs"/>
            </a:rPr>
            <a:t>特別会計</a:t>
          </a:r>
          <a:r>
            <a:rPr lang="ja-JP" altLang="ja-JP" sz="1100" b="0" i="0" baseline="0">
              <a:solidFill>
                <a:schemeClr val="dk1"/>
              </a:solidFill>
              <a:effectLst/>
              <a:latin typeface="+mn-lt"/>
              <a:ea typeface="+mn-ea"/>
              <a:cs typeface="+mn-cs"/>
            </a:rPr>
            <a:t>・病院事業</a:t>
          </a:r>
          <a:r>
            <a:rPr lang="ja-JP" altLang="en-US" sz="1100" b="0" i="0" baseline="0">
              <a:solidFill>
                <a:schemeClr val="dk1"/>
              </a:solidFill>
              <a:effectLst/>
              <a:latin typeface="+mn-lt"/>
              <a:ea typeface="+mn-ea"/>
              <a:cs typeface="+mn-cs"/>
            </a:rPr>
            <a:t>会計</a:t>
          </a:r>
          <a:r>
            <a:rPr lang="ja-JP" altLang="ja-JP" sz="1100" b="0" i="0" baseline="0">
              <a:solidFill>
                <a:schemeClr val="dk1"/>
              </a:solidFill>
              <a:effectLst/>
              <a:latin typeface="+mn-lt"/>
              <a:ea typeface="+mn-ea"/>
              <a:cs typeface="+mn-cs"/>
            </a:rPr>
            <a:t>について赤字額が縮小して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、引き続き各会計における健全化の取組を行うとともに、</a:t>
          </a:r>
          <a:r>
            <a:rPr lang="ja-JP" altLang="en-US" sz="1100" b="0" i="0" baseline="0">
              <a:solidFill>
                <a:schemeClr val="dk1"/>
              </a:solidFill>
              <a:effectLst/>
              <a:latin typeface="+mn-lt"/>
              <a:ea typeface="+mn-ea"/>
              <a:cs typeface="+mn-cs"/>
            </a:rPr>
            <a:t>国民健康保険事業特別会計についても、平成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年度からの制度改正に備え赤字を解消するべく、</a:t>
          </a:r>
          <a:r>
            <a:rPr lang="ja-JP" altLang="ja-JP" sz="1100" b="0" i="0" baseline="0">
              <a:solidFill>
                <a:schemeClr val="dk1"/>
              </a:solidFill>
              <a:effectLst/>
              <a:latin typeface="+mn-lt"/>
              <a:ea typeface="+mn-ea"/>
              <a:cs typeface="+mn-cs"/>
            </a:rPr>
            <a:t>一般会計からの繰出を計画的に行い、全会計の黒字化を果たすよう努めるものである。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年度決算から起債許可基準である</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％を超過している。</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過去に実施した普通建設事業の財源及び職員の大量退職</a:t>
          </a:r>
          <a:r>
            <a:rPr lang="ja-JP" altLang="en-US" sz="1100">
              <a:solidFill>
                <a:schemeClr val="dk1"/>
              </a:solidFill>
              <a:effectLst/>
              <a:latin typeface="+mn-lt"/>
              <a:ea typeface="+mn-ea"/>
              <a:cs typeface="+mn-cs"/>
            </a:rPr>
            <a:t>に伴う</a:t>
          </a:r>
          <a:r>
            <a:rPr lang="ja-JP" altLang="ja-JP" sz="1100">
              <a:solidFill>
                <a:schemeClr val="dk1"/>
              </a:solidFill>
              <a:effectLst/>
              <a:latin typeface="+mn-lt"/>
              <a:ea typeface="+mn-ea"/>
              <a:cs typeface="+mn-cs"/>
            </a:rPr>
            <a:t>退職手当の財源として多額の地方債を発行した事が要因</a:t>
          </a:r>
          <a:r>
            <a:rPr lang="ja-JP" altLang="en-US" sz="1100">
              <a:solidFill>
                <a:schemeClr val="dk1"/>
              </a:solidFill>
              <a:effectLst/>
              <a:latin typeface="+mn-lt"/>
              <a:ea typeface="+mn-ea"/>
              <a:cs typeface="+mn-cs"/>
            </a:rPr>
            <a:t>である。加えて、平成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年度では土地開発公社の保有土地の買戻しを行い、保有残高を縮減させたことが比率を押し上げ、前年度比</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ポイント悪化の</a:t>
          </a:r>
          <a:r>
            <a:rPr lang="en-US" altLang="ja-JP" sz="1100">
              <a:solidFill>
                <a:schemeClr val="dk1"/>
              </a:solidFill>
              <a:effectLst/>
              <a:latin typeface="+mn-lt"/>
              <a:ea typeface="+mn-ea"/>
              <a:cs typeface="+mn-cs"/>
            </a:rPr>
            <a:t>19.1</a:t>
          </a:r>
          <a:r>
            <a:rPr lang="ja-JP" altLang="en-US"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今後も土地開発公社の保有土地の一定の買戻しを行う予定であることや</a:t>
          </a:r>
          <a:r>
            <a:rPr lang="ja-JP" altLang="ja-JP" sz="1100">
              <a:solidFill>
                <a:schemeClr val="dk1"/>
              </a:solidFill>
              <a:effectLst/>
              <a:latin typeface="+mn-lt"/>
              <a:ea typeface="+mn-ea"/>
              <a:cs typeface="+mn-cs"/>
            </a:rPr>
            <a:t>、本市の公共施設については老朽化が進んでおり、施設更新等に係る財源を地方債に求めざるを得ないことから、収支状況や必要度を考慮したうえで事業実施を行</a:t>
          </a:r>
          <a:r>
            <a:rPr lang="ja-JP" altLang="en-US" sz="1100">
              <a:solidFill>
                <a:schemeClr val="dk1"/>
              </a:solidFill>
              <a:effectLst/>
              <a:latin typeface="+mn-lt"/>
              <a:ea typeface="+mn-ea"/>
              <a:cs typeface="+mn-cs"/>
            </a:rPr>
            <a:t>い、可能な限り発行額の抑制に努め、後年度の公債費負担を考慮する必要がある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a:t>
          </a:r>
          <a:r>
            <a:rPr lang="en-US" altLang="ja-JP" sz="1100" b="0" i="0" baseline="0">
              <a:solidFill>
                <a:schemeClr val="dk1"/>
              </a:solidFill>
              <a:effectLst/>
              <a:latin typeface="+mn-lt"/>
              <a:ea typeface="+mn-ea"/>
              <a:cs typeface="+mn-cs"/>
            </a:rPr>
            <a:t>155.7</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ポイントとなっており、</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か年連続で減少している。</a:t>
          </a:r>
          <a:r>
            <a:rPr lang="ja-JP" altLang="ja-JP" sz="1100" b="0" i="0" baseline="0">
              <a:solidFill>
                <a:schemeClr val="dk1"/>
              </a:solidFill>
              <a:effectLst/>
              <a:latin typeface="+mn-lt"/>
              <a:ea typeface="+mn-ea"/>
              <a:cs typeface="+mn-cs"/>
            </a:rPr>
            <a:t>これは職員数の減少等に伴う退職手当負担見込額の減少や</a:t>
          </a:r>
          <a:r>
            <a:rPr lang="ja-JP" altLang="en-US" sz="1100" b="0" i="0" baseline="0">
              <a:solidFill>
                <a:schemeClr val="dk1"/>
              </a:solidFill>
              <a:effectLst/>
              <a:latin typeface="+mn-lt"/>
              <a:ea typeface="+mn-ea"/>
              <a:cs typeface="+mn-cs"/>
            </a:rPr>
            <a:t>土地開発公社の保有土地の買戻しを行ったことが比率の改善に寄与したものである。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の多くを占める一般会計等が発行した地方債残高については、過去に実施した普通建設事業や職員退職手当の財源として地方債を発行したことによるものである。また公営企業が発行した企業債の一般会計からの繰入見込額も大きな割合を示しており、将来負担比率の改善をはかるには、</a:t>
          </a:r>
          <a:r>
            <a:rPr lang="ja-JP" altLang="en-US" sz="1100" b="0" i="0" baseline="0">
              <a:solidFill>
                <a:schemeClr val="dk1"/>
              </a:solidFill>
              <a:effectLst/>
              <a:latin typeface="+mn-lt"/>
              <a:ea typeface="+mn-ea"/>
              <a:cs typeface="+mn-cs"/>
            </a:rPr>
            <a:t>次世代に負担を先送りしない責任ある財政運営のもと、全会計及び一部事務組合を含めた起債の抑制や、将来に備えた充当可能基金への積み増しなどによる改善を引き続き目指す必要がある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Y36" sqref="BY36:CM3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29209632</v>
      </c>
      <c r="BO4" s="349"/>
      <c r="BP4" s="349"/>
      <c r="BQ4" s="349"/>
      <c r="BR4" s="349"/>
      <c r="BS4" s="349"/>
      <c r="BT4" s="349"/>
      <c r="BU4" s="350"/>
      <c r="BV4" s="348">
        <v>29661690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28774955</v>
      </c>
      <c r="BO5" s="386"/>
      <c r="BP5" s="386"/>
      <c r="BQ5" s="386"/>
      <c r="BR5" s="386"/>
      <c r="BS5" s="386"/>
      <c r="BT5" s="386"/>
      <c r="BU5" s="387"/>
      <c r="BV5" s="385">
        <v>29324554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98.7</v>
      </c>
      <c r="CU5" s="383"/>
      <c r="CV5" s="383"/>
      <c r="CW5" s="383"/>
      <c r="CX5" s="383"/>
      <c r="CY5" s="383"/>
      <c r="CZ5" s="383"/>
      <c r="DA5" s="384"/>
      <c r="DB5" s="382">
        <v>98.9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434677</v>
      </c>
      <c r="BO6" s="386"/>
      <c r="BP6" s="386"/>
      <c r="BQ6" s="386"/>
      <c r="BR6" s="386"/>
      <c r="BS6" s="386"/>
      <c r="BT6" s="386"/>
      <c r="BU6" s="387"/>
      <c r="BV6" s="385">
        <v>337136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108.2</v>
      </c>
      <c r="CU6" s="423"/>
      <c r="CV6" s="423"/>
      <c r="CW6" s="423"/>
      <c r="CX6" s="423"/>
      <c r="CY6" s="423"/>
      <c r="CZ6" s="423"/>
      <c r="DA6" s="424"/>
      <c r="DB6" s="422">
        <v>109.4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64143</v>
      </c>
      <c r="BO7" s="386"/>
      <c r="BP7" s="386"/>
      <c r="BQ7" s="386"/>
      <c r="BR7" s="386"/>
      <c r="BS7" s="386"/>
      <c r="BT7" s="386"/>
      <c r="BU7" s="387"/>
      <c r="BV7" s="385">
        <v>26608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16546415</v>
      </c>
      <c r="CU7" s="386"/>
      <c r="CV7" s="386"/>
      <c r="CW7" s="386"/>
      <c r="CX7" s="386"/>
      <c r="CY7" s="386"/>
      <c r="CZ7" s="386"/>
      <c r="DA7" s="387"/>
      <c r="DB7" s="385">
        <v>16575766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370534</v>
      </c>
      <c r="BO8" s="386"/>
      <c r="BP8" s="386"/>
      <c r="BQ8" s="386"/>
      <c r="BR8" s="386"/>
      <c r="BS8" s="386"/>
      <c r="BT8" s="386"/>
      <c r="BU8" s="387"/>
      <c r="BV8" s="385">
        <v>310528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77548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60006</v>
      </c>
      <c r="BO9" s="386"/>
      <c r="BP9" s="386"/>
      <c r="BQ9" s="386"/>
      <c r="BR9" s="386"/>
      <c r="BS9" s="386"/>
      <c r="BT9" s="386"/>
      <c r="BU9" s="387"/>
      <c r="BV9" s="385">
        <v>-186746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17.7</v>
      </c>
      <c r="CU9" s="383"/>
      <c r="CV9" s="383"/>
      <c r="CW9" s="383"/>
      <c r="CX9" s="383"/>
      <c r="CY9" s="383"/>
      <c r="CZ9" s="383"/>
      <c r="DA9" s="384"/>
      <c r="DB9" s="382">
        <v>18.399999999999999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77673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155503</v>
      </c>
      <c r="BO10" s="386"/>
      <c r="BP10" s="386"/>
      <c r="BQ10" s="386"/>
      <c r="BR10" s="386"/>
      <c r="BS10" s="386"/>
      <c r="BT10" s="386"/>
      <c r="BU10" s="387"/>
      <c r="BV10" s="385">
        <v>701092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76263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200350</v>
      </c>
      <c r="BO12" s="386"/>
      <c r="BP12" s="386"/>
      <c r="BQ12" s="386"/>
      <c r="BR12" s="386"/>
      <c r="BS12" s="386"/>
      <c r="BT12" s="386"/>
      <c r="BU12" s="387"/>
      <c r="BV12" s="385">
        <v>109330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75056</v>
      </c>
      <c r="S13" s="467"/>
      <c r="T13" s="467"/>
      <c r="U13" s="467"/>
      <c r="V13" s="468"/>
      <c r="W13" s="401" t="s">
        <v>123</v>
      </c>
      <c r="X13" s="402"/>
      <c r="Y13" s="402"/>
      <c r="Z13" s="402"/>
      <c r="AA13" s="402"/>
      <c r="AB13" s="392"/>
      <c r="AC13" s="436">
        <v>90</v>
      </c>
      <c r="AD13" s="437"/>
      <c r="AE13" s="437"/>
      <c r="AF13" s="437"/>
      <c r="AG13" s="476"/>
      <c r="AH13" s="436">
        <v>76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15159</v>
      </c>
      <c r="BO13" s="386"/>
      <c r="BP13" s="386"/>
      <c r="BQ13" s="386"/>
      <c r="BR13" s="386"/>
      <c r="BS13" s="386"/>
      <c r="BT13" s="386"/>
      <c r="BU13" s="387"/>
      <c r="BV13" s="385">
        <v>405016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19.100000000000001</v>
      </c>
      <c r="CU13" s="383"/>
      <c r="CV13" s="383"/>
      <c r="CW13" s="383"/>
      <c r="CX13" s="383"/>
      <c r="CY13" s="383"/>
      <c r="CZ13" s="383"/>
      <c r="DA13" s="384"/>
      <c r="DB13" s="382">
        <v>18.5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76534</v>
      </c>
      <c r="S14" s="467"/>
      <c r="T14" s="467"/>
      <c r="U14" s="467"/>
      <c r="V14" s="468"/>
      <c r="W14" s="375"/>
      <c r="X14" s="376"/>
      <c r="Y14" s="376"/>
      <c r="Z14" s="376"/>
      <c r="AA14" s="376"/>
      <c r="AB14" s="365"/>
      <c r="AC14" s="469">
        <v>0.3</v>
      </c>
      <c r="AD14" s="470"/>
      <c r="AE14" s="470"/>
      <c r="AF14" s="470"/>
      <c r="AG14" s="471"/>
      <c r="AH14" s="469">
        <v>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155.69999999999999</v>
      </c>
      <c r="CU14" s="481"/>
      <c r="CV14" s="481"/>
      <c r="CW14" s="481"/>
      <c r="CX14" s="481"/>
      <c r="CY14" s="481"/>
      <c r="CZ14" s="481"/>
      <c r="DA14" s="482"/>
      <c r="DB14" s="480">
        <v>159.1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75358</v>
      </c>
      <c r="S15" s="467"/>
      <c r="T15" s="467"/>
      <c r="U15" s="467"/>
      <c r="V15" s="468"/>
      <c r="W15" s="401" t="s">
        <v>130</v>
      </c>
      <c r="X15" s="402"/>
      <c r="Y15" s="402"/>
      <c r="Z15" s="402"/>
      <c r="AA15" s="402"/>
      <c r="AB15" s="392"/>
      <c r="AC15" s="436">
        <v>7884</v>
      </c>
      <c r="AD15" s="437"/>
      <c r="AE15" s="437"/>
      <c r="AF15" s="437"/>
      <c r="AG15" s="476"/>
      <c r="AH15" s="436">
        <v>9512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8798174</v>
      </c>
      <c r="BO15" s="349"/>
      <c r="BP15" s="349"/>
      <c r="BQ15" s="349"/>
      <c r="BR15" s="349"/>
      <c r="BS15" s="349"/>
      <c r="BT15" s="349"/>
      <c r="BU15" s="350"/>
      <c r="BV15" s="348">
        <v>8553490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25.6</v>
      </c>
      <c r="AD16" s="470"/>
      <c r="AE16" s="470"/>
      <c r="AF16" s="470"/>
      <c r="AG16" s="471"/>
      <c r="AH16" s="469">
        <v>27.7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12465698</v>
      </c>
      <c r="BO16" s="386"/>
      <c r="BP16" s="386"/>
      <c r="BQ16" s="386"/>
      <c r="BR16" s="386"/>
      <c r="BS16" s="386"/>
      <c r="BT16" s="386"/>
      <c r="BU16" s="387"/>
      <c r="BV16" s="385">
        <v>12336004</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4.0999999999999996</v>
      </c>
      <c r="CU16" s="383"/>
      <c r="CV16" s="383"/>
      <c r="CW16" s="383"/>
      <c r="CX16" s="383"/>
      <c r="CY16" s="383"/>
      <c r="CZ16" s="383"/>
      <c r="DA16" s="384"/>
      <c r="DB16" s="382">
        <v>5.7</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134</v>
      </c>
      <c r="S17" s="487"/>
      <c r="T17" s="487"/>
      <c r="U17" s="487"/>
      <c r="V17" s="488"/>
      <c r="W17" s="401" t="s">
        <v>138</v>
      </c>
      <c r="X17" s="402"/>
      <c r="Y17" s="402"/>
      <c r="Z17" s="402"/>
      <c r="AA17" s="402"/>
      <c r="AB17" s="392"/>
      <c r="AC17" s="436">
        <v>22790</v>
      </c>
      <c r="AD17" s="437"/>
      <c r="AE17" s="437"/>
      <c r="AF17" s="437"/>
      <c r="AG17" s="476"/>
      <c r="AH17" s="436">
        <v>24221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11390669</v>
      </c>
      <c r="BO17" s="386"/>
      <c r="BP17" s="386"/>
      <c r="BQ17" s="386"/>
      <c r="BR17" s="386"/>
      <c r="BS17" s="386"/>
      <c r="BT17" s="386"/>
      <c r="BU17" s="387"/>
      <c r="BV17" s="385">
        <v>11132851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14.31</v>
      </c>
      <c r="M18" s="498"/>
      <c r="N18" s="498"/>
      <c r="O18" s="498"/>
      <c r="P18" s="498"/>
      <c r="Q18" s="498"/>
      <c r="R18" s="499"/>
      <c r="S18" s="499"/>
      <c r="T18" s="499"/>
      <c r="U18" s="499"/>
      <c r="V18" s="500"/>
      <c r="W18" s="403"/>
      <c r="X18" s="404"/>
      <c r="Y18" s="404"/>
      <c r="Z18" s="404"/>
      <c r="AA18" s="404"/>
      <c r="AB18" s="395"/>
      <c r="AC18" s="501">
        <v>74.099999999999994</v>
      </c>
      <c r="AD18" s="502"/>
      <c r="AE18" s="502"/>
      <c r="AF18" s="502"/>
      <c r="AG18" s="503"/>
      <c r="AH18" s="501">
        <v>70.599999999999994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16766778</v>
      </c>
      <c r="BO18" s="386"/>
      <c r="BP18" s="386"/>
      <c r="BQ18" s="386"/>
      <c r="BR18" s="386"/>
      <c r="BS18" s="386"/>
      <c r="BT18" s="386"/>
      <c r="BU18" s="387"/>
      <c r="BV18" s="385">
        <v>16857707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5419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19206659</v>
      </c>
      <c r="BO19" s="386"/>
      <c r="BP19" s="386"/>
      <c r="BQ19" s="386"/>
      <c r="BR19" s="386"/>
      <c r="BS19" s="386"/>
      <c r="BT19" s="386"/>
      <c r="BU19" s="387"/>
      <c r="BV19" s="385">
        <v>19587704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30962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31477957</v>
      </c>
      <c r="BO23" s="386"/>
      <c r="BP23" s="386"/>
      <c r="BQ23" s="386"/>
      <c r="BR23" s="386"/>
      <c r="BS23" s="386"/>
      <c r="BT23" s="386"/>
      <c r="BU23" s="387"/>
      <c r="BV23" s="385">
        <v>31789981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8010</v>
      </c>
      <c r="R24" s="437"/>
      <c r="S24" s="437"/>
      <c r="T24" s="437"/>
      <c r="U24" s="437"/>
      <c r="V24" s="476"/>
      <c r="W24" s="531"/>
      <c r="X24" s="519"/>
      <c r="Y24" s="520"/>
      <c r="Z24" s="435" t="s">
        <v>154</v>
      </c>
      <c r="AA24" s="415"/>
      <c r="AB24" s="415"/>
      <c r="AC24" s="415"/>
      <c r="AD24" s="415"/>
      <c r="AE24" s="415"/>
      <c r="AF24" s="415"/>
      <c r="AG24" s="416"/>
      <c r="AH24" s="436">
        <v>392</v>
      </c>
      <c r="AI24" s="437"/>
      <c r="AJ24" s="437"/>
      <c r="AK24" s="437"/>
      <c r="AL24" s="476"/>
      <c r="AM24" s="436">
        <v>1148168</v>
      </c>
      <c r="AN24" s="437"/>
      <c r="AO24" s="437"/>
      <c r="AP24" s="437"/>
      <c r="AQ24" s="437"/>
      <c r="AR24" s="476"/>
      <c r="AS24" s="436">
        <v>2929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20326651</v>
      </c>
      <c r="BO24" s="386"/>
      <c r="BP24" s="386"/>
      <c r="BQ24" s="386"/>
      <c r="BR24" s="386"/>
      <c r="BS24" s="386"/>
      <c r="BT24" s="386"/>
      <c r="BU24" s="387"/>
      <c r="BV24" s="385">
        <v>19564937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7110</v>
      </c>
      <c r="R25" s="437"/>
      <c r="S25" s="437"/>
      <c r="T25" s="437"/>
      <c r="U25" s="437"/>
      <c r="V25" s="476"/>
      <c r="W25" s="531"/>
      <c r="X25" s="519"/>
      <c r="Y25" s="520"/>
      <c r="Z25" s="435" t="s">
        <v>157</v>
      </c>
      <c r="AA25" s="415"/>
      <c r="AB25" s="415"/>
      <c r="AC25" s="415"/>
      <c r="AD25" s="415"/>
      <c r="AE25" s="415"/>
      <c r="AF25" s="415"/>
      <c r="AG25" s="416"/>
      <c r="AH25" s="436">
        <v>86</v>
      </c>
      <c r="AI25" s="437"/>
      <c r="AJ25" s="437"/>
      <c r="AK25" s="437"/>
      <c r="AL25" s="476"/>
      <c r="AM25" s="436">
        <v>241144</v>
      </c>
      <c r="AN25" s="437"/>
      <c r="AO25" s="437"/>
      <c r="AP25" s="437"/>
      <c r="AQ25" s="437"/>
      <c r="AR25" s="476"/>
      <c r="AS25" s="436">
        <v>2804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5486450</v>
      </c>
      <c r="BO25" s="349"/>
      <c r="BP25" s="349"/>
      <c r="BQ25" s="349"/>
      <c r="BR25" s="349"/>
      <c r="BS25" s="349"/>
      <c r="BT25" s="349"/>
      <c r="BU25" s="350"/>
      <c r="BV25" s="348">
        <v>7198137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6440</v>
      </c>
      <c r="R26" s="437"/>
      <c r="S26" s="437"/>
      <c r="T26" s="437"/>
      <c r="U26" s="437"/>
      <c r="V26" s="476"/>
      <c r="W26" s="531"/>
      <c r="X26" s="519"/>
      <c r="Y26" s="520"/>
      <c r="Z26" s="435" t="s">
        <v>160</v>
      </c>
      <c r="AA26" s="541"/>
      <c r="AB26" s="541"/>
      <c r="AC26" s="541"/>
      <c r="AD26" s="541"/>
      <c r="AE26" s="541"/>
      <c r="AF26" s="541"/>
      <c r="AG26" s="542"/>
      <c r="AH26" s="436">
        <v>19</v>
      </c>
      <c r="AI26" s="437"/>
      <c r="AJ26" s="437"/>
      <c r="AK26" s="437"/>
      <c r="AL26" s="476"/>
      <c r="AM26" s="436">
        <v>58197</v>
      </c>
      <c r="AN26" s="437"/>
      <c r="AO26" s="437"/>
      <c r="AP26" s="437"/>
      <c r="AQ26" s="437"/>
      <c r="AR26" s="476"/>
      <c r="AS26" s="436">
        <v>3063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52412</v>
      </c>
      <c r="BO26" s="386"/>
      <c r="BP26" s="386"/>
      <c r="BQ26" s="386"/>
      <c r="BR26" s="386"/>
      <c r="BS26" s="386"/>
      <c r="BT26" s="386"/>
      <c r="BU26" s="387"/>
      <c r="BV26" s="385">
        <v>56167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5795</v>
      </c>
      <c r="R27" s="437"/>
      <c r="S27" s="437"/>
      <c r="T27" s="437"/>
      <c r="U27" s="437"/>
      <c r="V27" s="476"/>
      <c r="W27" s="531"/>
      <c r="X27" s="519"/>
      <c r="Y27" s="520"/>
      <c r="Z27" s="435" t="s">
        <v>163</v>
      </c>
      <c r="AA27" s="415"/>
      <c r="AB27" s="415"/>
      <c r="AC27" s="415"/>
      <c r="AD27" s="415"/>
      <c r="AE27" s="415"/>
      <c r="AF27" s="415"/>
      <c r="AG27" s="416"/>
      <c r="AH27" s="436">
        <v>42</v>
      </c>
      <c r="AI27" s="437"/>
      <c r="AJ27" s="437"/>
      <c r="AK27" s="437"/>
      <c r="AL27" s="476"/>
      <c r="AM27" s="436">
        <v>132279</v>
      </c>
      <c r="AN27" s="437"/>
      <c r="AO27" s="437"/>
      <c r="AP27" s="437"/>
      <c r="AQ27" s="437"/>
      <c r="AR27" s="476"/>
      <c r="AS27" s="436">
        <v>3150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5510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970253</v>
      </c>
      <c r="BO28" s="349"/>
      <c r="BP28" s="349"/>
      <c r="BQ28" s="349"/>
      <c r="BR28" s="349"/>
      <c r="BS28" s="349"/>
      <c r="BT28" s="349"/>
      <c r="BU28" s="350"/>
      <c r="BV28" s="348">
        <v>1015100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5225</v>
      </c>
      <c r="R29" s="437"/>
      <c r="S29" s="437"/>
      <c r="T29" s="437"/>
      <c r="U29" s="437"/>
      <c r="V29" s="476"/>
      <c r="W29" s="532"/>
      <c r="X29" s="533"/>
      <c r="Y29" s="534"/>
      <c r="Z29" s="435" t="s">
        <v>170</v>
      </c>
      <c r="AA29" s="415"/>
      <c r="AB29" s="415"/>
      <c r="AC29" s="415"/>
      <c r="AD29" s="415"/>
      <c r="AE29" s="415"/>
      <c r="AF29" s="415"/>
      <c r="AG29" s="416"/>
      <c r="AH29" s="436">
        <v>434</v>
      </c>
      <c r="AI29" s="437"/>
      <c r="AJ29" s="437"/>
      <c r="AK29" s="437"/>
      <c r="AL29" s="476"/>
      <c r="AM29" s="436">
        <v>1280447</v>
      </c>
      <c r="AN29" s="437"/>
      <c r="AO29" s="437"/>
      <c r="AP29" s="437"/>
      <c r="AQ29" s="437"/>
      <c r="AR29" s="476"/>
      <c r="AS29" s="436">
        <v>2950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1862797</v>
      </c>
      <c r="BO30" s="555"/>
      <c r="BP30" s="555"/>
      <c r="BQ30" s="555"/>
      <c r="BR30" s="555"/>
      <c r="BS30" s="555"/>
      <c r="BT30" s="555"/>
      <c r="BU30" s="556"/>
      <c r="BV30" s="554">
        <v>2294177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泉大津市水道事業会計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泉州水防事務組合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泉大津市土地開発公社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泉大津市病院事業会計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泉北水道企業団</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泉大津マリン</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泉大津市、和泉市墓地組合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泉大津埠頭</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高石市、泉大津市墓地組合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泉北環境整備施設組合（一般会計）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泉北環境整備施設組合（公共下水道事業特別会計）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泉北環境整備施設組合（廃棄物発電事業特別会計）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大阪府都市競艇組合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大阪府後期高齢者医療広域連合（一般会計）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大阪府後期高齢者医療広域連合（後期高齢者医療特別会計）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2" zoomScaleSheetLayoutView="100" workbookViewId="0">
      <selection activeCell="M46" sqref="M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32314</v>
      </c>
      <c r="J41" s="83">
        <v>31884</v>
      </c>
      <c r="K41" s="83">
        <v>31708</v>
      </c>
      <c r="L41" s="83">
        <v>31918</v>
      </c>
      <c r="M41" s="84">
        <v>31649</v>
      </c>
    </row>
    <row r="42" spans="2:13" ht="27.75" customHeight="1">
      <c r="B42" s="1171"/>
      <c r="C42" s="1172"/>
      <c r="D42" s="85"/>
      <c r="E42" s="1177" t="s">
        <v>26</v>
      </c>
      <c r="F42" s="1177"/>
      <c r="G42" s="1177"/>
      <c r="H42" s="1178"/>
      <c r="I42" s="86">
        <v>3786</v>
      </c>
      <c r="J42" s="87">
        <v>3728</v>
      </c>
      <c r="K42" s="87">
        <v>3631</v>
      </c>
      <c r="L42" s="87">
        <v>3566</v>
      </c>
      <c r="M42" s="88">
        <v>3515</v>
      </c>
    </row>
    <row r="43" spans="2:13" ht="27.75" customHeight="1">
      <c r="B43" s="1171"/>
      <c r="C43" s="1172"/>
      <c r="D43" s="85"/>
      <c r="E43" s="1177" t="s">
        <v>27</v>
      </c>
      <c r="F43" s="1177"/>
      <c r="G43" s="1177"/>
      <c r="H43" s="1178"/>
      <c r="I43" s="86">
        <v>26713</v>
      </c>
      <c r="J43" s="87">
        <v>25472</v>
      </c>
      <c r="K43" s="87">
        <v>25107</v>
      </c>
      <c r="L43" s="87">
        <v>24834</v>
      </c>
      <c r="M43" s="88">
        <v>24255</v>
      </c>
    </row>
    <row r="44" spans="2:13" ht="27.75" customHeight="1">
      <c r="B44" s="1171"/>
      <c r="C44" s="1172"/>
      <c r="D44" s="85"/>
      <c r="E44" s="1177" t="s">
        <v>28</v>
      </c>
      <c r="F44" s="1177"/>
      <c r="G44" s="1177"/>
      <c r="H44" s="1178"/>
      <c r="I44" s="86">
        <v>2843</v>
      </c>
      <c r="J44" s="87">
        <v>2478</v>
      </c>
      <c r="K44" s="87">
        <v>2248</v>
      </c>
      <c r="L44" s="87">
        <v>1934</v>
      </c>
      <c r="M44" s="88">
        <v>1683</v>
      </c>
    </row>
    <row r="45" spans="2:13" ht="27.75" customHeight="1">
      <c r="B45" s="1171"/>
      <c r="C45" s="1172"/>
      <c r="D45" s="85"/>
      <c r="E45" s="1177" t="s">
        <v>29</v>
      </c>
      <c r="F45" s="1177"/>
      <c r="G45" s="1177"/>
      <c r="H45" s="1178"/>
      <c r="I45" s="86">
        <v>4405</v>
      </c>
      <c r="J45" s="87">
        <v>3998</v>
      </c>
      <c r="K45" s="87">
        <v>3870</v>
      </c>
      <c r="L45" s="87">
        <v>3357</v>
      </c>
      <c r="M45" s="88">
        <v>3094</v>
      </c>
    </row>
    <row r="46" spans="2:13" ht="27.75" customHeight="1">
      <c r="B46" s="1171"/>
      <c r="C46" s="1172"/>
      <c r="D46" s="85"/>
      <c r="E46" s="1177" t="s">
        <v>30</v>
      </c>
      <c r="F46" s="1177"/>
      <c r="G46" s="1177"/>
      <c r="H46" s="1178"/>
      <c r="I46" s="86">
        <v>963</v>
      </c>
      <c r="J46" s="87">
        <v>982</v>
      </c>
      <c r="K46" s="87">
        <v>1042</v>
      </c>
      <c r="L46" s="87">
        <v>1058</v>
      </c>
      <c r="M46" s="88">
        <v>649</v>
      </c>
    </row>
    <row r="47" spans="2:13" ht="27.75" customHeight="1">
      <c r="B47" s="1171"/>
      <c r="C47" s="1172"/>
      <c r="D47" s="85"/>
      <c r="E47" s="1177" t="s">
        <v>31</v>
      </c>
      <c r="F47" s="1177"/>
      <c r="G47" s="1177"/>
      <c r="H47" s="1178"/>
      <c r="I47" s="86">
        <v>1231</v>
      </c>
      <c r="J47" s="87">
        <v>541</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1429</v>
      </c>
      <c r="J49" s="87">
        <v>1799</v>
      </c>
      <c r="K49" s="87">
        <v>2299</v>
      </c>
      <c r="L49" s="87">
        <v>3057</v>
      </c>
      <c r="M49" s="88">
        <v>2622</v>
      </c>
    </row>
    <row r="50" spans="2:13" ht="27.75" customHeight="1">
      <c r="B50" s="1171"/>
      <c r="C50" s="1172"/>
      <c r="D50" s="85"/>
      <c r="E50" s="1177" t="s">
        <v>35</v>
      </c>
      <c r="F50" s="1177"/>
      <c r="G50" s="1177"/>
      <c r="H50" s="1178"/>
      <c r="I50" s="86">
        <v>9613</v>
      </c>
      <c r="J50" s="87">
        <v>9128</v>
      </c>
      <c r="K50" s="87">
        <v>8834</v>
      </c>
      <c r="L50" s="87">
        <v>8482</v>
      </c>
      <c r="M50" s="88">
        <v>8059</v>
      </c>
    </row>
    <row r="51" spans="2:13" ht="27.75" customHeight="1">
      <c r="B51" s="1173"/>
      <c r="C51" s="1174"/>
      <c r="D51" s="85"/>
      <c r="E51" s="1177" t="s">
        <v>36</v>
      </c>
      <c r="F51" s="1177"/>
      <c r="G51" s="1177"/>
      <c r="H51" s="1178"/>
      <c r="I51" s="86">
        <v>31907</v>
      </c>
      <c r="J51" s="87">
        <v>31790</v>
      </c>
      <c r="K51" s="87">
        <v>32499</v>
      </c>
      <c r="L51" s="87">
        <v>32905</v>
      </c>
      <c r="M51" s="88">
        <v>32562</v>
      </c>
    </row>
    <row r="52" spans="2:13" ht="27.75" customHeight="1" thickBot="1">
      <c r="B52" s="1181" t="s">
        <v>37</v>
      </c>
      <c r="C52" s="1182"/>
      <c r="D52" s="90"/>
      <c r="E52" s="1183" t="s">
        <v>38</v>
      </c>
      <c r="F52" s="1183"/>
      <c r="G52" s="1183"/>
      <c r="H52" s="1184"/>
      <c r="I52" s="91">
        <v>29307</v>
      </c>
      <c r="J52" s="92">
        <v>26368</v>
      </c>
      <c r="K52" s="92">
        <v>23974</v>
      </c>
      <c r="L52" s="92">
        <v>22223</v>
      </c>
      <c r="M52" s="93">
        <v>21602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40354</v>
      </c>
      <c r="E3" s="116"/>
      <c r="F3" s="117">
        <v>40203</v>
      </c>
      <c r="G3" s="118"/>
      <c r="H3" s="119"/>
    </row>
    <row r="4" spans="1:8">
      <c r="A4" s="120"/>
      <c r="B4" s="121"/>
      <c r="C4" s="122"/>
      <c r="D4" s="123">
        <v>23743</v>
      </c>
      <c r="E4" s="124"/>
      <c r="F4" s="125">
        <v>23352</v>
      </c>
      <c r="G4" s="126"/>
      <c r="H4" s="127"/>
    </row>
    <row r="5" spans="1:8">
      <c r="A5" s="108" t="s">
        <v>514</v>
      </c>
      <c r="B5" s="113"/>
      <c r="C5" s="114"/>
      <c r="D5" s="115">
        <v>22534</v>
      </c>
      <c r="E5" s="116"/>
      <c r="F5" s="117">
        <v>47569</v>
      </c>
      <c r="G5" s="118"/>
      <c r="H5" s="119"/>
    </row>
    <row r="6" spans="1:8">
      <c r="A6" s="120"/>
      <c r="B6" s="121"/>
      <c r="C6" s="122"/>
      <c r="D6" s="123">
        <v>10029</v>
      </c>
      <c r="E6" s="124"/>
      <c r="F6" s="125">
        <v>26255</v>
      </c>
      <c r="G6" s="126"/>
      <c r="H6" s="127"/>
    </row>
    <row r="7" spans="1:8">
      <c r="A7" s="108" t="s">
        <v>515</v>
      </c>
      <c r="B7" s="113"/>
      <c r="C7" s="114"/>
      <c r="D7" s="115">
        <v>27602</v>
      </c>
      <c r="E7" s="116"/>
      <c r="F7" s="117">
        <v>50880</v>
      </c>
      <c r="G7" s="118"/>
      <c r="H7" s="119"/>
    </row>
    <row r="8" spans="1:8">
      <c r="A8" s="120"/>
      <c r="B8" s="121"/>
      <c r="C8" s="122"/>
      <c r="D8" s="123">
        <v>12080</v>
      </c>
      <c r="E8" s="124"/>
      <c r="F8" s="125">
        <v>26879</v>
      </c>
      <c r="G8" s="126"/>
      <c r="H8" s="127"/>
    </row>
    <row r="9" spans="1:8">
      <c r="A9" s="108" t="s">
        <v>516</v>
      </c>
      <c r="B9" s="113"/>
      <c r="C9" s="114"/>
      <c r="D9" s="115">
        <v>45003</v>
      </c>
      <c r="E9" s="116"/>
      <c r="F9" s="117">
        <v>63956</v>
      </c>
      <c r="G9" s="118"/>
      <c r="H9" s="119"/>
    </row>
    <row r="10" spans="1:8">
      <c r="A10" s="120"/>
      <c r="B10" s="121"/>
      <c r="C10" s="122"/>
      <c r="D10" s="123">
        <v>11536</v>
      </c>
      <c r="E10" s="124"/>
      <c r="F10" s="125">
        <v>29239</v>
      </c>
      <c r="G10" s="126"/>
      <c r="H10" s="127"/>
    </row>
    <row r="11" spans="1:8">
      <c r="A11" s="108" t="s">
        <v>517</v>
      </c>
      <c r="B11" s="113"/>
      <c r="C11" s="114"/>
      <c r="D11" s="115">
        <v>31044</v>
      </c>
      <c r="E11" s="116"/>
      <c r="F11" s="117">
        <v>66255</v>
      </c>
      <c r="G11" s="118"/>
      <c r="H11" s="119"/>
    </row>
    <row r="12" spans="1:8">
      <c r="A12" s="120"/>
      <c r="B12" s="121"/>
      <c r="C12" s="128"/>
      <c r="D12" s="123">
        <v>9861</v>
      </c>
      <c r="E12" s="124"/>
      <c r="F12" s="125">
        <v>31822</v>
      </c>
      <c r="G12" s="126"/>
      <c r="H12" s="127"/>
    </row>
    <row r="13" spans="1:8">
      <c r="A13" s="108"/>
      <c r="B13" s="113"/>
      <c r="C13" s="129"/>
      <c r="D13" s="130">
        <v>33307</v>
      </c>
      <c r="E13" s="131"/>
      <c r="F13" s="132">
        <v>53773</v>
      </c>
      <c r="G13" s="133"/>
      <c r="H13" s="119"/>
    </row>
    <row r="14" spans="1:8">
      <c r="A14" s="120"/>
      <c r="B14" s="121"/>
      <c r="C14" s="122"/>
      <c r="D14" s="123">
        <v>13450</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0.65</v>
      </c>
      <c r="C19" s="134">
        <f>ROUND(VALUE(SUBSTITUTE(実質収支比率等に係る経年分析!G$48,"▲","-")),2)</f>
        <v>0.87</v>
      </c>
      <c r="D19" s="134">
        <f>ROUND(VALUE(SUBSTITUTE(実質収支比率等に係る経年分析!H$48,"▲","-")),2)</f>
        <v>3.03</v>
      </c>
      <c r="E19" s="134">
        <f>ROUND(VALUE(SUBSTITUTE(実質収支比率等に係る経年分析!I$48,"▲","-")),2)</f>
        <v>1.87</v>
      </c>
      <c r="F19" s="134">
        <f>ROUND(VALUE(SUBSTITUTE(実質収支比率等に係る経年分析!J$48,"▲","-")),2)</f>
        <v>2.2400000000000002</v>
      </c>
    </row>
    <row r="20" spans="1:11">
      <c r="A20" s="134" t="s">
        <v>43</v>
      </c>
      <c r="B20" s="134">
        <f>ROUND(VALUE(SUBSTITUTE(実質収支比率等に係る経年分析!F$47,"▲","-")),2)</f>
        <v>1.07</v>
      </c>
      <c r="C20" s="134">
        <f>ROUND(VALUE(SUBSTITUTE(実質収支比率等に係る経年分析!G$47,"▲","-")),2)</f>
        <v>1.89</v>
      </c>
      <c r="D20" s="134">
        <f>ROUND(VALUE(SUBSTITUTE(実質収支比率等に係る経年分析!H$47,"▲","-")),2)</f>
        <v>2.58</v>
      </c>
      <c r="E20" s="134">
        <f>ROUND(VALUE(SUBSTITUTE(実質収支比率等に係る経年分析!I$47,"▲","-")),2)</f>
        <v>6.12</v>
      </c>
      <c r="F20" s="134">
        <f>ROUND(VALUE(SUBSTITUTE(実質収支比率等に係る経年分析!J$47,"▲","-")),2)</f>
        <v>5.86</v>
      </c>
    </row>
    <row r="21" spans="1:11">
      <c r="A21" s="134" t="s">
        <v>44</v>
      </c>
      <c r="B21" s="134">
        <f>IF(ISNUMBER(VALUE(SUBSTITUTE(実質収支比率等に係る経年分析!F$49,"▲","-"))),ROUND(VALUE(SUBSTITUTE(実質収支比率等に係る経年分析!F$49,"▲","-")),2),NA())</f>
        <v>0.51</v>
      </c>
      <c r="C21" s="134">
        <f>IF(ISNUMBER(VALUE(SUBSTITUTE(実質収支比率等に係る経年分析!G$49,"▲","-"))),ROUND(VALUE(SUBSTITUTE(実質収支比率等に係る経年分析!G$49,"▲","-")),2),NA())</f>
        <v>1.04</v>
      </c>
      <c r="D21" s="134">
        <f>IF(ISNUMBER(VALUE(SUBSTITUTE(実質収支比率等に係る経年分析!H$49,"▲","-"))),ROUND(VALUE(SUBSTITUTE(実質収支比率等に係る経年分析!H$49,"▲","-")),2),NA())</f>
        <v>2.89</v>
      </c>
      <c r="E21" s="134">
        <f>IF(ISNUMBER(VALUE(SUBSTITUTE(実質収支比率等に係る経年分析!I$49,"▲","-"))),ROUND(VALUE(SUBSTITUTE(実質収支比率等に係る経年分析!I$49,"▲","-")),2),NA())</f>
        <v>2.44</v>
      </c>
      <c r="F21" s="134">
        <f>IF(ISNUMBER(VALUE(SUBSTITUTE(実質収支比率等に係る経年分析!J$49,"▲","-"))),ROUND(VALUE(SUBSTITUTE(実質収支比率等に係る経年分析!J$49,"▲","-")),2),NA())</f>
        <v>0.09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2.23</v>
      </c>
    </row>
    <row r="33" spans="1:16">
      <c r="A33" s="135" t="str">
        <f>IF(連結実質赤字比率に係る赤字・黒字の構成分析!C$37="",NA(),連結実質赤字比率に係る赤字・黒字の構成分析!C$37)</f>
        <v>泉大津市水道事業会計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v>
      </c>
    </row>
    <row r="34" spans="1:16">
      <c r="A34" s="135" t="str">
        <f>IF(連結実質赤字比率に係る赤字・黒字の構成分析!C$36="",NA(),連結実質赤字比率に係る赤字・黒字の構成分析!C$36)</f>
        <v>泉大津市立病院事業会計</v>
      </c>
      <c r="B34" s="135">
        <f>IF(ROUND(VALUE(SUBSTITUTE(連結実質赤字比率に係る赤字・黒字の構成分析!F$36,"▲", "-")), 2) &lt; 0, ABS(ROUND(VALUE(SUBSTITUTE(連結実質赤字比率に係る赤字・黒字の構成分析!F$36,"▲", "-")), 2)), NA())</f>
        <v>1.59</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1.68</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2.69</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1.8</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1.3</v>
      </c>
      <c r="K34" s="135" t="e">
        <f>IF(ROUND(VALUE(SUBSTITUTE(連結実質赤字比率に係る赤字・黒字の構成分析!J$36,"▲", "-")), 2) &gt;= 0, ABS(ROUND(VALUE(SUBSTITUTE(連結実質赤字比率に係る赤字・黒字の構成分析!J$36,"▲", "-")), 2)), NA())</f>
        <v>#N/A</v>
      </c>
    </row>
    <row r="35" spans="1:16">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5.54</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3.18</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2.0699999999999998</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1.91</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2.57</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駐車場事業特別会計</v>
      </c>
      <c r="B36" s="135">
        <f>IF(ROUND(VALUE(SUBSTITUTE(連結実質赤字比率に係る赤字・黒字の構成分析!F$34,"▲", "-")), 2) &lt; 0, ABS(ROUND(VALUE(SUBSTITUTE(連結実質赤字比率に係る赤字・黒字の構成分析!F$34,"▲", "-")), 2)), NA())</f>
        <v>6.65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5.87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5.18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4.26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3.36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3462</v>
      </c>
      <c r="E42" s="136"/>
      <c r="F42" s="136"/>
      <c r="G42" s="136">
        <f>'実質公債費比率（分子）の構造'!L$52</f>
        <v>3516</v>
      </c>
      <c r="H42" s="136"/>
      <c r="I42" s="136"/>
      <c r="J42" s="136">
        <f>'実質公債費比率（分子）の構造'!M$52</f>
        <v>3493</v>
      </c>
      <c r="K42" s="136"/>
      <c r="L42" s="136"/>
      <c r="M42" s="136">
        <f>'実質公債費比率（分子）の構造'!N$52</f>
        <v>3464</v>
      </c>
      <c r="N42" s="136"/>
      <c r="O42" s="136"/>
      <c r="P42" s="136">
        <f>'実質公債費比率（分子）の構造'!O$52</f>
        <v>3510</v>
      </c>
    </row>
    <row r="43" spans="1:16">
      <c r="A43" s="136" t="s">
        <v>52</v>
      </c>
      <c r="B43" s="136">
        <f>'実質公債費比率（分子）の構造'!K$51</f>
        <v>5</v>
      </c>
      <c r="C43" s="136"/>
      <c r="D43" s="136"/>
      <c r="E43" s="136">
        <f>'実質公債費比率（分子）の構造'!L$51</f>
        <v>4</v>
      </c>
      <c r="F43" s="136"/>
      <c r="G43" s="136"/>
      <c r="H43" s="136">
        <f>'実質公債費比率（分子）の構造'!M$51</f>
        <v>3</v>
      </c>
      <c r="I43" s="136"/>
      <c r="J43" s="136"/>
      <c r="K43" s="136">
        <f>'実質公債費比率（分子）の構造'!N$51</f>
        <v>2</v>
      </c>
      <c r="L43" s="136"/>
      <c r="M43" s="136"/>
      <c r="N43" s="136">
        <f>'実質公債費比率（分子）の構造'!O$51</f>
        <v>3</v>
      </c>
      <c r="O43" s="136"/>
      <c r="P43" s="136"/>
    </row>
    <row r="44" spans="1:16">
      <c r="A44" s="136" t="s">
        <v>53</v>
      </c>
      <c r="B44" s="136">
        <f>'実質公債費比率（分子）の構造'!K$50</f>
        <v>109</v>
      </c>
      <c r="C44" s="136"/>
      <c r="D44" s="136"/>
      <c r="E44" s="136">
        <f>'実質公債費比率（分子）の構造'!L$50</f>
        <v>108</v>
      </c>
      <c r="F44" s="136"/>
      <c r="G44" s="136"/>
      <c r="H44" s="136">
        <f>'実質公債費比率（分子）の構造'!M$50</f>
        <v>107</v>
      </c>
      <c r="I44" s="136"/>
      <c r="J44" s="136"/>
      <c r="K44" s="136">
        <f>'実質公債費比率（分子）の構造'!N$50</f>
        <v>105</v>
      </c>
      <c r="L44" s="136"/>
      <c r="M44" s="136"/>
      <c r="N44" s="136">
        <f>'実質公債費比率（分子）の構造'!O$50</f>
        <v>527</v>
      </c>
      <c r="O44" s="136"/>
      <c r="P44" s="136"/>
    </row>
    <row r="45" spans="1:16">
      <c r="A45" s="136" t="s">
        <v>54</v>
      </c>
      <c r="B45" s="136">
        <f>'実質公債費比率（分子）の構造'!K$49</f>
        <v>449</v>
      </c>
      <c r="C45" s="136"/>
      <c r="D45" s="136"/>
      <c r="E45" s="136">
        <f>'実質公債費比率（分子）の構造'!L$49</f>
        <v>435</v>
      </c>
      <c r="F45" s="136"/>
      <c r="G45" s="136"/>
      <c r="H45" s="136">
        <f>'実質公債費比率（分子）の構造'!M$49</f>
        <v>424</v>
      </c>
      <c r="I45" s="136"/>
      <c r="J45" s="136"/>
      <c r="K45" s="136">
        <f>'実質公債費比率（分子）の構造'!N$49</f>
        <v>417</v>
      </c>
      <c r="L45" s="136"/>
      <c r="M45" s="136"/>
      <c r="N45" s="136">
        <f>'実質公債費比率（分子）の構造'!O$49</f>
        <v>445</v>
      </c>
      <c r="O45" s="136"/>
      <c r="P45" s="136"/>
    </row>
    <row r="46" spans="1:16">
      <c r="A46" s="136" t="s">
        <v>55</v>
      </c>
      <c r="B46" s="136">
        <f>'実質公債費比率（分子）の構造'!K$48</f>
        <v>1704</v>
      </c>
      <c r="C46" s="136"/>
      <c r="D46" s="136"/>
      <c r="E46" s="136">
        <f>'実質公債費比率（分子）の構造'!L$48</f>
        <v>1805</v>
      </c>
      <c r="F46" s="136"/>
      <c r="G46" s="136"/>
      <c r="H46" s="136">
        <f>'実質公債費比率（分子）の構造'!M$48</f>
        <v>1817</v>
      </c>
      <c r="I46" s="136"/>
      <c r="J46" s="136"/>
      <c r="K46" s="136">
        <f>'実質公債費比率（分子）の構造'!N$48</f>
        <v>1904</v>
      </c>
      <c r="L46" s="136"/>
      <c r="M46" s="136"/>
      <c r="N46" s="136">
        <f>'実質公債費比率（分子）の構造'!O$48</f>
        <v>2030</v>
      </c>
      <c r="O46" s="136"/>
      <c r="P46" s="136"/>
    </row>
    <row r="47" spans="1:16">
      <c r="A47" s="136" t="s">
        <v>56</v>
      </c>
      <c r="B47" s="136" t="str">
        <f>'実質公債費比率（分子）の構造'!K$47</f>
        <v>-</v>
      </c>
      <c r="C47" s="136"/>
      <c r="D47" s="136"/>
      <c r="E47" s="136">
        <f>'実質公債費比率（分子）の構造'!L$47</f>
        <v>21</v>
      </c>
      <c r="F47" s="136"/>
      <c r="G47" s="136"/>
      <c r="H47" s="136">
        <f>'実質公債費比率（分子）の構造'!M$47</f>
        <v>21</v>
      </c>
      <c r="I47" s="136"/>
      <c r="J47" s="136"/>
      <c r="K47" s="136">
        <f>'実質公債費比率（分子）の構造'!N$47</f>
        <v>21</v>
      </c>
      <c r="L47" s="136"/>
      <c r="M47" s="136"/>
      <c r="N47" s="136">
        <f>'実質公債費比率（分子）の構造'!O$47</f>
        <v>21</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3677</v>
      </c>
      <c r="C49" s="136"/>
      <c r="D49" s="136"/>
      <c r="E49" s="136">
        <f>'実質公債費比率（分子）の構造'!L$45</f>
        <v>3699</v>
      </c>
      <c r="F49" s="136"/>
      <c r="G49" s="136"/>
      <c r="H49" s="136">
        <f>'実質公債費比率（分子）の構造'!M$45</f>
        <v>3667</v>
      </c>
      <c r="I49" s="136"/>
      <c r="J49" s="136"/>
      <c r="K49" s="136">
        <f>'実質公債費比率（分子）の構造'!N$45</f>
        <v>3566</v>
      </c>
      <c r="L49" s="136"/>
      <c r="M49" s="136"/>
      <c r="N49" s="136">
        <f>'実質公債費比率（分子）の構造'!O$45</f>
        <v>3358</v>
      </c>
      <c r="O49" s="136"/>
      <c r="P49" s="136"/>
    </row>
    <row r="50" spans="1:16">
      <c r="A50" s="136" t="s">
        <v>59</v>
      </c>
      <c r="B50" s="136" t="e">
        <f>NA()</f>
        <v>#N/A</v>
      </c>
      <c r="C50" s="136">
        <f>IF(ISNUMBER('実質公債費比率（分子）の構造'!K$53),'実質公債費比率（分子）の構造'!K$53,NA())</f>
        <v>2482</v>
      </c>
      <c r="D50" s="136" t="e">
        <f>NA()</f>
        <v>#N/A</v>
      </c>
      <c r="E50" s="136" t="e">
        <f>NA()</f>
        <v>#N/A</v>
      </c>
      <c r="F50" s="136">
        <f>IF(ISNUMBER('実質公債費比率（分子）の構造'!L$53),'実質公債費比率（分子）の構造'!L$53,NA())</f>
        <v>2556</v>
      </c>
      <c r="G50" s="136" t="e">
        <f>NA()</f>
        <v>#N/A</v>
      </c>
      <c r="H50" s="136" t="e">
        <f>NA()</f>
        <v>#N/A</v>
      </c>
      <c r="I50" s="136">
        <f>IF(ISNUMBER('実質公債費比率（分子）の構造'!M$53),'実質公債費比率（分子）の構造'!M$53,NA())</f>
        <v>2546</v>
      </c>
      <c r="J50" s="136" t="e">
        <f>NA()</f>
        <v>#N/A</v>
      </c>
      <c r="K50" s="136" t="e">
        <f>NA()</f>
        <v>#N/A</v>
      </c>
      <c r="L50" s="136">
        <f>IF(ISNUMBER('実質公債費比率（分子）の構造'!N$53),'実質公債費比率（分子）の構造'!N$53,NA())</f>
        <v>2551</v>
      </c>
      <c r="M50" s="136" t="e">
        <f>NA()</f>
        <v>#N/A</v>
      </c>
      <c r="N50" s="136" t="e">
        <f>NA()</f>
        <v>#N/A</v>
      </c>
      <c r="O50" s="136">
        <f>IF(ISNUMBER('実質公債費比率（分子）の構造'!O$53),'実質公債費比率（分子）の構造'!O$53,NA())</f>
        <v>2874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31907</v>
      </c>
      <c r="E56" s="135"/>
      <c r="F56" s="135"/>
      <c r="G56" s="135">
        <f>'将来負担比率（分子）の構造'!J$51</f>
        <v>31790</v>
      </c>
      <c r="H56" s="135"/>
      <c r="I56" s="135"/>
      <c r="J56" s="135">
        <f>'将来負担比率（分子）の構造'!K$51</f>
        <v>32499</v>
      </c>
      <c r="K56" s="135"/>
      <c r="L56" s="135"/>
      <c r="M56" s="135">
        <f>'将来負担比率（分子）の構造'!L$51</f>
        <v>32905</v>
      </c>
      <c r="N56" s="135"/>
      <c r="O56" s="135"/>
      <c r="P56" s="135">
        <f>'将来負担比率（分子）の構造'!M$51</f>
        <v>32562</v>
      </c>
    </row>
    <row r="57" spans="1:16">
      <c r="A57" s="135" t="s">
        <v>35</v>
      </c>
      <c r="B57" s="135"/>
      <c r="C57" s="135"/>
      <c r="D57" s="135">
        <f>'将来負担比率（分子）の構造'!I$50</f>
        <v>9613</v>
      </c>
      <c r="E57" s="135"/>
      <c r="F57" s="135"/>
      <c r="G57" s="135">
        <f>'将来負担比率（分子）の構造'!J$50</f>
        <v>9128</v>
      </c>
      <c r="H57" s="135"/>
      <c r="I57" s="135"/>
      <c r="J57" s="135">
        <f>'将来負担比率（分子）の構造'!K$50</f>
        <v>8834</v>
      </c>
      <c r="K57" s="135"/>
      <c r="L57" s="135"/>
      <c r="M57" s="135">
        <f>'将来負担比率（分子）の構造'!L$50</f>
        <v>8482</v>
      </c>
      <c r="N57" s="135"/>
      <c r="O57" s="135"/>
      <c r="P57" s="135">
        <f>'将来負担比率（分子）の構造'!M$50</f>
        <v>8059</v>
      </c>
    </row>
    <row r="58" spans="1:16">
      <c r="A58" s="135" t="s">
        <v>34</v>
      </c>
      <c r="B58" s="135"/>
      <c r="C58" s="135"/>
      <c r="D58" s="135">
        <f>'将来負担比率（分子）の構造'!I$49</f>
        <v>1429</v>
      </c>
      <c r="E58" s="135"/>
      <c r="F58" s="135"/>
      <c r="G58" s="135">
        <f>'将来負担比率（分子）の構造'!J$49</f>
        <v>1799</v>
      </c>
      <c r="H58" s="135"/>
      <c r="I58" s="135"/>
      <c r="J58" s="135">
        <f>'将来負担比率（分子）の構造'!K$49</f>
        <v>2299</v>
      </c>
      <c r="K58" s="135"/>
      <c r="L58" s="135"/>
      <c r="M58" s="135">
        <f>'将来負担比率（分子）の構造'!L$49</f>
        <v>3057</v>
      </c>
      <c r="N58" s="135"/>
      <c r="O58" s="135"/>
      <c r="P58" s="135">
        <f>'将来負担比率（分子）の構造'!M$49</f>
        <v>2622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1231</v>
      </c>
      <c r="C60" s="135"/>
      <c r="D60" s="135"/>
      <c r="E60" s="135">
        <f>'将来負担比率（分子）の構造'!J$47</f>
        <v>541</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963</v>
      </c>
      <c r="C61" s="135"/>
      <c r="D61" s="135"/>
      <c r="E61" s="135">
        <f>'将来負担比率（分子）の構造'!J$46</f>
        <v>982</v>
      </c>
      <c r="F61" s="135"/>
      <c r="G61" s="135"/>
      <c r="H61" s="135">
        <f>'将来負担比率（分子）の構造'!K$46</f>
        <v>1042</v>
      </c>
      <c r="I61" s="135"/>
      <c r="J61" s="135"/>
      <c r="K61" s="135">
        <f>'将来負担比率（分子）の構造'!L$46</f>
        <v>1058</v>
      </c>
      <c r="L61" s="135"/>
      <c r="M61" s="135"/>
      <c r="N61" s="135">
        <f>'将来負担比率（分子）の構造'!M$46</f>
        <v>649</v>
      </c>
      <c r="O61" s="135"/>
      <c r="P61" s="135"/>
    </row>
    <row r="62" spans="1:16">
      <c r="A62" s="135" t="s">
        <v>29</v>
      </c>
      <c r="B62" s="135">
        <f>'将来負担比率（分子）の構造'!I$45</f>
        <v>4405</v>
      </c>
      <c r="C62" s="135"/>
      <c r="D62" s="135"/>
      <c r="E62" s="135">
        <f>'将来負担比率（分子）の構造'!J$45</f>
        <v>3998</v>
      </c>
      <c r="F62" s="135"/>
      <c r="G62" s="135"/>
      <c r="H62" s="135">
        <f>'将来負担比率（分子）の構造'!K$45</f>
        <v>3870</v>
      </c>
      <c r="I62" s="135"/>
      <c r="J62" s="135"/>
      <c r="K62" s="135">
        <f>'将来負担比率（分子）の構造'!L$45</f>
        <v>3357</v>
      </c>
      <c r="L62" s="135"/>
      <c r="M62" s="135"/>
      <c r="N62" s="135">
        <f>'将来負担比率（分子）の構造'!M$45</f>
        <v>3094</v>
      </c>
      <c r="O62" s="135"/>
      <c r="P62" s="135"/>
    </row>
    <row r="63" spans="1:16">
      <c r="A63" s="135" t="s">
        <v>28</v>
      </c>
      <c r="B63" s="135">
        <f>'将来負担比率（分子）の構造'!I$44</f>
        <v>2843</v>
      </c>
      <c r="C63" s="135"/>
      <c r="D63" s="135"/>
      <c r="E63" s="135">
        <f>'将来負担比率（分子）の構造'!J$44</f>
        <v>2478</v>
      </c>
      <c r="F63" s="135"/>
      <c r="G63" s="135"/>
      <c r="H63" s="135">
        <f>'将来負担比率（分子）の構造'!K$44</f>
        <v>2248</v>
      </c>
      <c r="I63" s="135"/>
      <c r="J63" s="135"/>
      <c r="K63" s="135">
        <f>'将来負担比率（分子）の構造'!L$44</f>
        <v>1934</v>
      </c>
      <c r="L63" s="135"/>
      <c r="M63" s="135"/>
      <c r="N63" s="135">
        <f>'将来負担比率（分子）の構造'!M$44</f>
        <v>1683</v>
      </c>
      <c r="O63" s="135"/>
      <c r="P63" s="135"/>
    </row>
    <row r="64" spans="1:16">
      <c r="A64" s="135" t="s">
        <v>27</v>
      </c>
      <c r="B64" s="135">
        <f>'将来負担比率（分子）の構造'!I$43</f>
        <v>26713</v>
      </c>
      <c r="C64" s="135"/>
      <c r="D64" s="135"/>
      <c r="E64" s="135">
        <f>'将来負担比率（分子）の構造'!J$43</f>
        <v>25472</v>
      </c>
      <c r="F64" s="135"/>
      <c r="G64" s="135"/>
      <c r="H64" s="135">
        <f>'将来負担比率（分子）の構造'!K$43</f>
        <v>25107</v>
      </c>
      <c r="I64" s="135"/>
      <c r="J64" s="135"/>
      <c r="K64" s="135">
        <f>'将来負担比率（分子）の構造'!L$43</f>
        <v>24834</v>
      </c>
      <c r="L64" s="135"/>
      <c r="M64" s="135"/>
      <c r="N64" s="135">
        <f>'将来負担比率（分子）の構造'!M$43</f>
        <v>24255</v>
      </c>
      <c r="O64" s="135"/>
      <c r="P64" s="135"/>
    </row>
    <row r="65" spans="1:16">
      <c r="A65" s="135" t="s">
        <v>26</v>
      </c>
      <c r="B65" s="135">
        <f>'将来負担比率（分子）の構造'!I$42</f>
        <v>3786</v>
      </c>
      <c r="C65" s="135"/>
      <c r="D65" s="135"/>
      <c r="E65" s="135">
        <f>'将来負担比率（分子）の構造'!J$42</f>
        <v>3728</v>
      </c>
      <c r="F65" s="135"/>
      <c r="G65" s="135"/>
      <c r="H65" s="135">
        <f>'将来負担比率（分子）の構造'!K$42</f>
        <v>3631</v>
      </c>
      <c r="I65" s="135"/>
      <c r="J65" s="135"/>
      <c r="K65" s="135">
        <f>'将来負担比率（分子）の構造'!L$42</f>
        <v>3566</v>
      </c>
      <c r="L65" s="135"/>
      <c r="M65" s="135"/>
      <c r="N65" s="135">
        <f>'将来負担比率（分子）の構造'!M$42</f>
        <v>3515</v>
      </c>
      <c r="O65" s="135"/>
      <c r="P65" s="135"/>
    </row>
    <row r="66" spans="1:16">
      <c r="A66" s="135" t="s">
        <v>25</v>
      </c>
      <c r="B66" s="135">
        <f>'将来負担比率（分子）の構造'!I$41</f>
        <v>32314</v>
      </c>
      <c r="C66" s="135"/>
      <c r="D66" s="135"/>
      <c r="E66" s="135">
        <f>'将来負担比率（分子）の構造'!J$41</f>
        <v>31884</v>
      </c>
      <c r="F66" s="135"/>
      <c r="G66" s="135"/>
      <c r="H66" s="135">
        <f>'将来負担比率（分子）の構造'!K$41</f>
        <v>31708</v>
      </c>
      <c r="I66" s="135"/>
      <c r="J66" s="135"/>
      <c r="K66" s="135">
        <f>'将来負担比率（分子）の構造'!L$41</f>
        <v>31918</v>
      </c>
      <c r="L66" s="135"/>
      <c r="M66" s="135"/>
      <c r="N66" s="135">
        <f>'将来負担比率（分子）の構造'!M$41</f>
        <v>31649</v>
      </c>
      <c r="O66" s="135"/>
      <c r="P66" s="135"/>
    </row>
    <row r="67" spans="1:16">
      <c r="A67" s="135" t="s">
        <v>63</v>
      </c>
      <c r="B67" s="135" t="e">
        <f>NA()</f>
        <v>#N/A</v>
      </c>
      <c r="C67" s="135">
        <f>IF(ISNUMBER('将来負担比率（分子）の構造'!I$52), IF('将来負担比率（分子）の構造'!I$52 &lt; 0, 0, '将来負担比率（分子）の構造'!I$52), NA())</f>
        <v>29307</v>
      </c>
      <c r="D67" s="135" t="e">
        <f>NA()</f>
        <v>#N/A</v>
      </c>
      <c r="E67" s="135" t="e">
        <f>NA()</f>
        <v>#N/A</v>
      </c>
      <c r="F67" s="135">
        <f>IF(ISNUMBER('将来負担比率（分子）の構造'!J$52), IF('将来負担比率（分子）の構造'!J$52 &lt; 0, 0, '将来負担比率（分子）の構造'!J$52), NA())</f>
        <v>26368</v>
      </c>
      <c r="G67" s="135" t="e">
        <f>NA()</f>
        <v>#N/A</v>
      </c>
      <c r="H67" s="135" t="e">
        <f>NA()</f>
        <v>#N/A</v>
      </c>
      <c r="I67" s="135">
        <f>IF(ISNUMBER('将来負担比率（分子）の構造'!K$52), IF('将来負担比率（分子）の構造'!K$52 &lt; 0, 0, '将来負担比率（分子）の構造'!K$52), NA())</f>
        <v>23974</v>
      </c>
      <c r="J67" s="135" t="e">
        <f>NA()</f>
        <v>#N/A</v>
      </c>
      <c r="K67" s="135" t="e">
        <f>NA()</f>
        <v>#N/A</v>
      </c>
      <c r="L67" s="135">
        <f>IF(ISNUMBER('将来負担比率（分子）の構造'!L$52), IF('将来負担比率（分子）の構造'!L$52 &lt; 0, 0, '将来負担比率（分子）の構造'!L$52), NA())</f>
        <v>22223</v>
      </c>
      <c r="M67" s="135" t="e">
        <f>NA()</f>
        <v>#N/A</v>
      </c>
      <c r="N67" s="135" t="e">
        <f>NA()</f>
        <v>#N/A</v>
      </c>
      <c r="O67" s="135">
        <f>IF(ISNUMBER('将来負担比率（分子）の構造'!M$52), IF('将来負担比率（分子）の構造'!M$52 &lt; 0, 0, '将来負担比率（分子）の構造'!M$52), NA())</f>
        <v>21602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election activeCell="B32" sqref="B32:Q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11316539</v>
      </c>
      <c r="S5" s="583"/>
      <c r="T5" s="583"/>
      <c r="U5" s="583"/>
      <c r="V5" s="583"/>
      <c r="W5" s="583"/>
      <c r="X5" s="583"/>
      <c r="Y5" s="584"/>
      <c r="Z5" s="585">
        <v>38.700000000000003</v>
      </c>
      <c r="AA5" s="585"/>
      <c r="AB5" s="585"/>
      <c r="AC5" s="585"/>
      <c r="AD5" s="586">
        <v>10348384</v>
      </c>
      <c r="AE5" s="586"/>
      <c r="AF5" s="586"/>
      <c r="AG5" s="586"/>
      <c r="AH5" s="586"/>
      <c r="AI5" s="586"/>
      <c r="AJ5" s="586"/>
      <c r="AK5" s="586"/>
      <c r="AL5" s="587">
        <v>66.8</v>
      </c>
      <c r="AM5" s="588"/>
      <c r="AN5" s="588"/>
      <c r="AO5" s="589"/>
      <c r="AP5" s="579" t="s">
        <v>208</v>
      </c>
      <c r="AQ5" s="580"/>
      <c r="AR5" s="580"/>
      <c r="AS5" s="580"/>
      <c r="AT5" s="580"/>
      <c r="AU5" s="580"/>
      <c r="AV5" s="580"/>
      <c r="AW5" s="580"/>
      <c r="AX5" s="580"/>
      <c r="AY5" s="580"/>
      <c r="AZ5" s="580"/>
      <c r="BA5" s="580"/>
      <c r="BB5" s="580"/>
      <c r="BC5" s="580"/>
      <c r="BD5" s="580"/>
      <c r="BE5" s="580"/>
      <c r="BF5" s="581"/>
      <c r="BG5" s="593">
        <v>10348384</v>
      </c>
      <c r="BH5" s="594"/>
      <c r="BI5" s="594"/>
      <c r="BJ5" s="594"/>
      <c r="BK5" s="594"/>
      <c r="BL5" s="594"/>
      <c r="BM5" s="594"/>
      <c r="BN5" s="595"/>
      <c r="BO5" s="596">
        <v>91.4</v>
      </c>
      <c r="BP5" s="596"/>
      <c r="BQ5" s="596"/>
      <c r="BR5" s="596"/>
      <c r="BS5" s="597">
        <v>148267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179941</v>
      </c>
      <c r="S6" s="594"/>
      <c r="T6" s="594"/>
      <c r="U6" s="594"/>
      <c r="V6" s="594"/>
      <c r="W6" s="594"/>
      <c r="X6" s="594"/>
      <c r="Y6" s="595"/>
      <c r="Z6" s="596">
        <v>0.6</v>
      </c>
      <c r="AA6" s="596"/>
      <c r="AB6" s="596"/>
      <c r="AC6" s="596"/>
      <c r="AD6" s="597">
        <v>179941</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10348384</v>
      </c>
      <c r="BH6" s="594"/>
      <c r="BI6" s="594"/>
      <c r="BJ6" s="594"/>
      <c r="BK6" s="594"/>
      <c r="BL6" s="594"/>
      <c r="BM6" s="594"/>
      <c r="BN6" s="595"/>
      <c r="BO6" s="596">
        <v>91.4</v>
      </c>
      <c r="BP6" s="596"/>
      <c r="BQ6" s="596"/>
      <c r="BR6" s="596"/>
      <c r="BS6" s="597">
        <v>148267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260190</v>
      </c>
      <c r="CS6" s="594"/>
      <c r="CT6" s="594"/>
      <c r="CU6" s="594"/>
      <c r="CV6" s="594"/>
      <c r="CW6" s="594"/>
      <c r="CX6" s="594"/>
      <c r="CY6" s="595"/>
      <c r="CZ6" s="596">
        <v>0.9</v>
      </c>
      <c r="DA6" s="596"/>
      <c r="DB6" s="596"/>
      <c r="DC6" s="596"/>
      <c r="DD6" s="602" t="s">
        <v>215</v>
      </c>
      <c r="DE6" s="594"/>
      <c r="DF6" s="594"/>
      <c r="DG6" s="594"/>
      <c r="DH6" s="594"/>
      <c r="DI6" s="594"/>
      <c r="DJ6" s="594"/>
      <c r="DK6" s="594"/>
      <c r="DL6" s="594"/>
      <c r="DM6" s="594"/>
      <c r="DN6" s="594"/>
      <c r="DO6" s="594"/>
      <c r="DP6" s="595"/>
      <c r="DQ6" s="602">
        <v>260190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37286</v>
      </c>
      <c r="S7" s="594"/>
      <c r="T7" s="594"/>
      <c r="U7" s="594"/>
      <c r="V7" s="594"/>
      <c r="W7" s="594"/>
      <c r="X7" s="594"/>
      <c r="Y7" s="595"/>
      <c r="Z7" s="596">
        <v>0.1</v>
      </c>
      <c r="AA7" s="596"/>
      <c r="AB7" s="596"/>
      <c r="AC7" s="596"/>
      <c r="AD7" s="597">
        <v>37286</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4550813</v>
      </c>
      <c r="BH7" s="594"/>
      <c r="BI7" s="594"/>
      <c r="BJ7" s="594"/>
      <c r="BK7" s="594"/>
      <c r="BL7" s="594"/>
      <c r="BM7" s="594"/>
      <c r="BN7" s="595"/>
      <c r="BO7" s="596">
        <v>40.200000000000003</v>
      </c>
      <c r="BP7" s="596"/>
      <c r="BQ7" s="596"/>
      <c r="BR7" s="596"/>
      <c r="BS7" s="597">
        <v>148267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2169675</v>
      </c>
      <c r="CS7" s="594"/>
      <c r="CT7" s="594"/>
      <c r="CU7" s="594"/>
      <c r="CV7" s="594"/>
      <c r="CW7" s="594"/>
      <c r="CX7" s="594"/>
      <c r="CY7" s="595"/>
      <c r="CZ7" s="596">
        <v>7.5</v>
      </c>
      <c r="DA7" s="596"/>
      <c r="DB7" s="596"/>
      <c r="DC7" s="596"/>
      <c r="DD7" s="602">
        <v>6054</v>
      </c>
      <c r="DE7" s="594"/>
      <c r="DF7" s="594"/>
      <c r="DG7" s="594"/>
      <c r="DH7" s="594"/>
      <c r="DI7" s="594"/>
      <c r="DJ7" s="594"/>
      <c r="DK7" s="594"/>
      <c r="DL7" s="594"/>
      <c r="DM7" s="594"/>
      <c r="DN7" s="594"/>
      <c r="DO7" s="594"/>
      <c r="DP7" s="595"/>
      <c r="DQ7" s="602">
        <v>1877239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100693</v>
      </c>
      <c r="S8" s="594"/>
      <c r="T8" s="594"/>
      <c r="U8" s="594"/>
      <c r="V8" s="594"/>
      <c r="W8" s="594"/>
      <c r="X8" s="594"/>
      <c r="Y8" s="595"/>
      <c r="Z8" s="596">
        <v>0.3</v>
      </c>
      <c r="AA8" s="596"/>
      <c r="AB8" s="596"/>
      <c r="AC8" s="596"/>
      <c r="AD8" s="597">
        <v>100693</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112220</v>
      </c>
      <c r="BH8" s="594"/>
      <c r="BI8" s="594"/>
      <c r="BJ8" s="594"/>
      <c r="BK8" s="594"/>
      <c r="BL8" s="594"/>
      <c r="BM8" s="594"/>
      <c r="BN8" s="595"/>
      <c r="BO8" s="596">
        <v>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11993241</v>
      </c>
      <c r="CS8" s="594"/>
      <c r="CT8" s="594"/>
      <c r="CU8" s="594"/>
      <c r="CV8" s="594"/>
      <c r="CW8" s="594"/>
      <c r="CX8" s="594"/>
      <c r="CY8" s="595"/>
      <c r="CZ8" s="596">
        <v>41.7</v>
      </c>
      <c r="DA8" s="596"/>
      <c r="DB8" s="596"/>
      <c r="DC8" s="596"/>
      <c r="DD8" s="602">
        <v>29688</v>
      </c>
      <c r="DE8" s="594"/>
      <c r="DF8" s="594"/>
      <c r="DG8" s="594"/>
      <c r="DH8" s="594"/>
      <c r="DI8" s="594"/>
      <c r="DJ8" s="594"/>
      <c r="DK8" s="594"/>
      <c r="DL8" s="594"/>
      <c r="DM8" s="594"/>
      <c r="DN8" s="594"/>
      <c r="DO8" s="594"/>
      <c r="DP8" s="595"/>
      <c r="DQ8" s="602">
        <v>5475996</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53065</v>
      </c>
      <c r="S9" s="594"/>
      <c r="T9" s="594"/>
      <c r="U9" s="594"/>
      <c r="V9" s="594"/>
      <c r="W9" s="594"/>
      <c r="X9" s="594"/>
      <c r="Y9" s="595"/>
      <c r="Z9" s="596">
        <v>0.2</v>
      </c>
      <c r="AA9" s="596"/>
      <c r="AB9" s="596"/>
      <c r="AC9" s="596"/>
      <c r="AD9" s="597">
        <v>53065</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3528741</v>
      </c>
      <c r="BH9" s="594"/>
      <c r="BI9" s="594"/>
      <c r="BJ9" s="594"/>
      <c r="BK9" s="594"/>
      <c r="BL9" s="594"/>
      <c r="BM9" s="594"/>
      <c r="BN9" s="595"/>
      <c r="BO9" s="596">
        <v>31.2</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2888481</v>
      </c>
      <c r="CS9" s="594"/>
      <c r="CT9" s="594"/>
      <c r="CU9" s="594"/>
      <c r="CV9" s="594"/>
      <c r="CW9" s="594"/>
      <c r="CX9" s="594"/>
      <c r="CY9" s="595"/>
      <c r="CZ9" s="596">
        <v>10</v>
      </c>
      <c r="DA9" s="596"/>
      <c r="DB9" s="596"/>
      <c r="DC9" s="596"/>
      <c r="DD9" s="602">
        <v>2236</v>
      </c>
      <c r="DE9" s="594"/>
      <c r="DF9" s="594"/>
      <c r="DG9" s="594"/>
      <c r="DH9" s="594"/>
      <c r="DI9" s="594"/>
      <c r="DJ9" s="594"/>
      <c r="DK9" s="594"/>
      <c r="DL9" s="594"/>
      <c r="DM9" s="594"/>
      <c r="DN9" s="594"/>
      <c r="DO9" s="594"/>
      <c r="DP9" s="595"/>
      <c r="DQ9" s="602">
        <v>2679430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880322</v>
      </c>
      <c r="S10" s="594"/>
      <c r="T10" s="594"/>
      <c r="U10" s="594"/>
      <c r="V10" s="594"/>
      <c r="W10" s="594"/>
      <c r="X10" s="594"/>
      <c r="Y10" s="595"/>
      <c r="Z10" s="596">
        <v>3</v>
      </c>
      <c r="AA10" s="596"/>
      <c r="AB10" s="596"/>
      <c r="AC10" s="596"/>
      <c r="AD10" s="597">
        <v>880322</v>
      </c>
      <c r="AE10" s="597"/>
      <c r="AF10" s="597"/>
      <c r="AG10" s="597"/>
      <c r="AH10" s="597"/>
      <c r="AI10" s="597"/>
      <c r="AJ10" s="597"/>
      <c r="AK10" s="597"/>
      <c r="AL10" s="598">
        <v>5.7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268557</v>
      </c>
      <c r="BH10" s="594"/>
      <c r="BI10" s="594"/>
      <c r="BJ10" s="594"/>
      <c r="BK10" s="594"/>
      <c r="BL10" s="594"/>
      <c r="BM10" s="594"/>
      <c r="BN10" s="595"/>
      <c r="BO10" s="596">
        <v>2.4</v>
      </c>
      <c r="BP10" s="596"/>
      <c r="BQ10" s="596"/>
      <c r="BR10" s="596"/>
      <c r="BS10" s="602">
        <v>43763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42199</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39705</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641295</v>
      </c>
      <c r="BH11" s="594"/>
      <c r="BI11" s="594"/>
      <c r="BJ11" s="594"/>
      <c r="BK11" s="594"/>
      <c r="BL11" s="594"/>
      <c r="BM11" s="594"/>
      <c r="BN11" s="595"/>
      <c r="BO11" s="596">
        <v>5.7</v>
      </c>
      <c r="BP11" s="596"/>
      <c r="BQ11" s="596"/>
      <c r="BR11" s="596"/>
      <c r="BS11" s="602">
        <v>104504</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33733</v>
      </c>
      <c r="CS11" s="594"/>
      <c r="CT11" s="594"/>
      <c r="CU11" s="594"/>
      <c r="CV11" s="594"/>
      <c r="CW11" s="594"/>
      <c r="CX11" s="594"/>
      <c r="CY11" s="595"/>
      <c r="CZ11" s="596">
        <v>0.1</v>
      </c>
      <c r="DA11" s="596"/>
      <c r="DB11" s="596"/>
      <c r="DC11" s="596"/>
      <c r="DD11" s="602">
        <v>6804</v>
      </c>
      <c r="DE11" s="594"/>
      <c r="DF11" s="594"/>
      <c r="DG11" s="594"/>
      <c r="DH11" s="594"/>
      <c r="DI11" s="594"/>
      <c r="DJ11" s="594"/>
      <c r="DK11" s="594"/>
      <c r="DL11" s="594"/>
      <c r="DM11" s="594"/>
      <c r="DN11" s="594"/>
      <c r="DO11" s="594"/>
      <c r="DP11" s="595"/>
      <c r="DQ11" s="602">
        <v>24019</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5066553</v>
      </c>
      <c r="BH12" s="594"/>
      <c r="BI12" s="594"/>
      <c r="BJ12" s="594"/>
      <c r="BK12" s="594"/>
      <c r="BL12" s="594"/>
      <c r="BM12" s="594"/>
      <c r="BN12" s="595"/>
      <c r="BO12" s="596">
        <v>44.8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64281</v>
      </c>
      <c r="CS12" s="594"/>
      <c r="CT12" s="594"/>
      <c r="CU12" s="594"/>
      <c r="CV12" s="594"/>
      <c r="CW12" s="594"/>
      <c r="CX12" s="594"/>
      <c r="CY12" s="595"/>
      <c r="CZ12" s="596">
        <v>0.2</v>
      </c>
      <c r="DA12" s="596"/>
      <c r="DB12" s="596"/>
      <c r="DC12" s="596"/>
      <c r="DD12" s="602" t="s">
        <v>221</v>
      </c>
      <c r="DE12" s="594"/>
      <c r="DF12" s="594"/>
      <c r="DG12" s="594"/>
      <c r="DH12" s="594"/>
      <c r="DI12" s="594"/>
      <c r="DJ12" s="594"/>
      <c r="DK12" s="594"/>
      <c r="DL12" s="594"/>
      <c r="DM12" s="594"/>
      <c r="DN12" s="594"/>
      <c r="DO12" s="594"/>
      <c r="DP12" s="595"/>
      <c r="DQ12" s="602">
        <v>59767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30476</v>
      </c>
      <c r="S13" s="594"/>
      <c r="T13" s="594"/>
      <c r="U13" s="594"/>
      <c r="V13" s="594"/>
      <c r="W13" s="594"/>
      <c r="X13" s="594"/>
      <c r="Y13" s="595"/>
      <c r="Z13" s="596">
        <v>0.1</v>
      </c>
      <c r="AA13" s="596"/>
      <c r="AB13" s="596"/>
      <c r="AC13" s="596"/>
      <c r="AD13" s="597">
        <v>30476</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4605592</v>
      </c>
      <c r="BH13" s="594"/>
      <c r="BI13" s="594"/>
      <c r="BJ13" s="594"/>
      <c r="BK13" s="594"/>
      <c r="BL13" s="594"/>
      <c r="BM13" s="594"/>
      <c r="BN13" s="595"/>
      <c r="BO13" s="596">
        <v>40.700000000000003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4206675</v>
      </c>
      <c r="CS13" s="594"/>
      <c r="CT13" s="594"/>
      <c r="CU13" s="594"/>
      <c r="CV13" s="594"/>
      <c r="CW13" s="594"/>
      <c r="CX13" s="594"/>
      <c r="CY13" s="595"/>
      <c r="CZ13" s="596">
        <v>14.6</v>
      </c>
      <c r="DA13" s="596"/>
      <c r="DB13" s="596"/>
      <c r="DC13" s="596"/>
      <c r="DD13" s="602">
        <v>990343</v>
      </c>
      <c r="DE13" s="594"/>
      <c r="DF13" s="594"/>
      <c r="DG13" s="594"/>
      <c r="DH13" s="594"/>
      <c r="DI13" s="594"/>
      <c r="DJ13" s="594"/>
      <c r="DK13" s="594"/>
      <c r="DL13" s="594"/>
      <c r="DM13" s="594"/>
      <c r="DN13" s="594"/>
      <c r="DO13" s="594"/>
      <c r="DP13" s="595"/>
      <c r="DQ13" s="602">
        <v>2655800</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85883</v>
      </c>
      <c r="BH14" s="594"/>
      <c r="BI14" s="594"/>
      <c r="BJ14" s="594"/>
      <c r="BK14" s="594"/>
      <c r="BL14" s="594"/>
      <c r="BM14" s="594"/>
      <c r="BN14" s="595"/>
      <c r="BO14" s="596">
        <v>0.8</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944216</v>
      </c>
      <c r="CS14" s="594"/>
      <c r="CT14" s="594"/>
      <c r="CU14" s="594"/>
      <c r="CV14" s="594"/>
      <c r="CW14" s="594"/>
      <c r="CX14" s="594"/>
      <c r="CY14" s="595"/>
      <c r="CZ14" s="596">
        <v>3.3</v>
      </c>
      <c r="DA14" s="596"/>
      <c r="DB14" s="596"/>
      <c r="DC14" s="596"/>
      <c r="DD14" s="602">
        <v>244685</v>
      </c>
      <c r="DE14" s="594"/>
      <c r="DF14" s="594"/>
      <c r="DG14" s="594"/>
      <c r="DH14" s="594"/>
      <c r="DI14" s="594"/>
      <c r="DJ14" s="594"/>
      <c r="DK14" s="594"/>
      <c r="DL14" s="594"/>
      <c r="DM14" s="594"/>
      <c r="DN14" s="594"/>
      <c r="DO14" s="594"/>
      <c r="DP14" s="595"/>
      <c r="DQ14" s="602">
        <v>728633</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52710</v>
      </c>
      <c r="S15" s="594"/>
      <c r="T15" s="594"/>
      <c r="U15" s="594"/>
      <c r="V15" s="594"/>
      <c r="W15" s="594"/>
      <c r="X15" s="594"/>
      <c r="Y15" s="595"/>
      <c r="Z15" s="596">
        <v>0.2</v>
      </c>
      <c r="AA15" s="596"/>
      <c r="AB15" s="596"/>
      <c r="AC15" s="596"/>
      <c r="AD15" s="597">
        <v>52710</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645135</v>
      </c>
      <c r="BH15" s="594"/>
      <c r="BI15" s="594"/>
      <c r="BJ15" s="594"/>
      <c r="BK15" s="594"/>
      <c r="BL15" s="594"/>
      <c r="BM15" s="594"/>
      <c r="BN15" s="595"/>
      <c r="BO15" s="596">
        <v>5.7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2768439</v>
      </c>
      <c r="CS15" s="594"/>
      <c r="CT15" s="594"/>
      <c r="CU15" s="594"/>
      <c r="CV15" s="594"/>
      <c r="CW15" s="594"/>
      <c r="CX15" s="594"/>
      <c r="CY15" s="595"/>
      <c r="CZ15" s="596">
        <v>9.6</v>
      </c>
      <c r="DA15" s="596"/>
      <c r="DB15" s="596"/>
      <c r="DC15" s="596"/>
      <c r="DD15" s="602">
        <v>1087681</v>
      </c>
      <c r="DE15" s="594"/>
      <c r="DF15" s="594"/>
      <c r="DG15" s="594"/>
      <c r="DH15" s="594"/>
      <c r="DI15" s="594"/>
      <c r="DJ15" s="594"/>
      <c r="DK15" s="594"/>
      <c r="DL15" s="594"/>
      <c r="DM15" s="594"/>
      <c r="DN15" s="594"/>
      <c r="DO15" s="594"/>
      <c r="DP15" s="595"/>
      <c r="DQ15" s="602">
        <v>1567378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4014733</v>
      </c>
      <c r="S16" s="594"/>
      <c r="T16" s="594"/>
      <c r="U16" s="594"/>
      <c r="V16" s="594"/>
      <c r="W16" s="594"/>
      <c r="X16" s="594"/>
      <c r="Y16" s="595"/>
      <c r="Z16" s="596">
        <v>13.7</v>
      </c>
      <c r="AA16" s="596"/>
      <c r="AB16" s="596"/>
      <c r="AC16" s="596"/>
      <c r="AD16" s="597">
        <v>3667524</v>
      </c>
      <c r="AE16" s="597"/>
      <c r="AF16" s="597"/>
      <c r="AG16" s="597"/>
      <c r="AH16" s="597"/>
      <c r="AI16" s="597"/>
      <c r="AJ16" s="597"/>
      <c r="AK16" s="597"/>
      <c r="AL16" s="598">
        <v>23.7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3667524</v>
      </c>
      <c r="S17" s="594"/>
      <c r="T17" s="594"/>
      <c r="U17" s="594"/>
      <c r="V17" s="594"/>
      <c r="W17" s="594"/>
      <c r="X17" s="594"/>
      <c r="Y17" s="595"/>
      <c r="Z17" s="596">
        <v>12.6</v>
      </c>
      <c r="AA17" s="596"/>
      <c r="AB17" s="596"/>
      <c r="AC17" s="596"/>
      <c r="AD17" s="597">
        <v>3667524</v>
      </c>
      <c r="AE17" s="597"/>
      <c r="AF17" s="597"/>
      <c r="AG17" s="597"/>
      <c r="AH17" s="597"/>
      <c r="AI17" s="597"/>
      <c r="AJ17" s="597"/>
      <c r="AK17" s="597"/>
      <c r="AL17" s="598">
        <v>23.7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3403825</v>
      </c>
      <c r="CS17" s="594"/>
      <c r="CT17" s="594"/>
      <c r="CU17" s="594"/>
      <c r="CV17" s="594"/>
      <c r="CW17" s="594"/>
      <c r="CX17" s="594"/>
      <c r="CY17" s="595"/>
      <c r="CZ17" s="596">
        <v>11.8</v>
      </c>
      <c r="DA17" s="596"/>
      <c r="DB17" s="596"/>
      <c r="DC17" s="596"/>
      <c r="DD17" s="602" t="s">
        <v>221</v>
      </c>
      <c r="DE17" s="594"/>
      <c r="DF17" s="594"/>
      <c r="DG17" s="594"/>
      <c r="DH17" s="594"/>
      <c r="DI17" s="594"/>
      <c r="DJ17" s="594"/>
      <c r="DK17" s="594"/>
      <c r="DL17" s="594"/>
      <c r="DM17" s="594"/>
      <c r="DN17" s="594"/>
      <c r="DO17" s="594"/>
      <c r="DP17" s="595"/>
      <c r="DQ17" s="602">
        <v>3403825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347208</v>
      </c>
      <c r="S18" s="594"/>
      <c r="T18" s="594"/>
      <c r="U18" s="594"/>
      <c r="V18" s="594"/>
      <c r="W18" s="594"/>
      <c r="X18" s="594"/>
      <c r="Y18" s="595"/>
      <c r="Z18" s="596">
        <v>1.2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968155</v>
      </c>
      <c r="BH19" s="594"/>
      <c r="BI19" s="594"/>
      <c r="BJ19" s="594"/>
      <c r="BK19" s="594"/>
      <c r="BL19" s="594"/>
      <c r="BM19" s="594"/>
      <c r="BN19" s="595"/>
      <c r="BO19" s="596">
        <v>8.6</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16665765</v>
      </c>
      <c r="S20" s="594"/>
      <c r="T20" s="594"/>
      <c r="U20" s="594"/>
      <c r="V20" s="594"/>
      <c r="W20" s="594"/>
      <c r="X20" s="594"/>
      <c r="Y20" s="595"/>
      <c r="Z20" s="596">
        <v>57.1</v>
      </c>
      <c r="AA20" s="596"/>
      <c r="AB20" s="596"/>
      <c r="AC20" s="596"/>
      <c r="AD20" s="597">
        <v>15350401</v>
      </c>
      <c r="AE20" s="597"/>
      <c r="AF20" s="597"/>
      <c r="AG20" s="597"/>
      <c r="AH20" s="597"/>
      <c r="AI20" s="597"/>
      <c r="AJ20" s="597"/>
      <c r="AK20" s="597"/>
      <c r="AL20" s="598">
        <v>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968155</v>
      </c>
      <c r="BH20" s="594"/>
      <c r="BI20" s="594"/>
      <c r="BJ20" s="594"/>
      <c r="BK20" s="594"/>
      <c r="BL20" s="594"/>
      <c r="BM20" s="594"/>
      <c r="BN20" s="595"/>
      <c r="BO20" s="596">
        <v>8.6</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28774955</v>
      </c>
      <c r="CS20" s="594"/>
      <c r="CT20" s="594"/>
      <c r="CU20" s="594"/>
      <c r="CV20" s="594"/>
      <c r="CW20" s="594"/>
      <c r="CX20" s="594"/>
      <c r="CY20" s="595"/>
      <c r="CZ20" s="596">
        <v>100</v>
      </c>
      <c r="DA20" s="596"/>
      <c r="DB20" s="596"/>
      <c r="DC20" s="596"/>
      <c r="DD20" s="602">
        <v>2367491</v>
      </c>
      <c r="DE20" s="594"/>
      <c r="DF20" s="594"/>
      <c r="DG20" s="594"/>
      <c r="DH20" s="594"/>
      <c r="DI20" s="594"/>
      <c r="DJ20" s="594"/>
      <c r="DK20" s="594"/>
      <c r="DL20" s="594"/>
      <c r="DM20" s="594"/>
      <c r="DN20" s="594"/>
      <c r="DO20" s="594"/>
      <c r="DP20" s="595"/>
      <c r="DQ20" s="602">
        <v>18771982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13997</v>
      </c>
      <c r="S21" s="594"/>
      <c r="T21" s="594"/>
      <c r="U21" s="594"/>
      <c r="V21" s="594"/>
      <c r="W21" s="594"/>
      <c r="X21" s="594"/>
      <c r="Y21" s="595"/>
      <c r="Z21" s="596">
        <v>0</v>
      </c>
      <c r="AA21" s="596"/>
      <c r="AB21" s="596"/>
      <c r="AC21" s="596"/>
      <c r="AD21" s="597">
        <v>13997</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148518</v>
      </c>
      <c r="S22" s="594"/>
      <c r="T22" s="594"/>
      <c r="U22" s="594"/>
      <c r="V22" s="594"/>
      <c r="W22" s="594"/>
      <c r="X22" s="594"/>
      <c r="Y22" s="595"/>
      <c r="Z22" s="596">
        <v>0.5</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395226</v>
      </c>
      <c r="S23" s="594"/>
      <c r="T23" s="594"/>
      <c r="U23" s="594"/>
      <c r="V23" s="594"/>
      <c r="W23" s="594"/>
      <c r="X23" s="594"/>
      <c r="Y23" s="595"/>
      <c r="Z23" s="596">
        <v>1.4</v>
      </c>
      <c r="AA23" s="596"/>
      <c r="AB23" s="596"/>
      <c r="AC23" s="596"/>
      <c r="AD23" s="597">
        <v>90110</v>
      </c>
      <c r="AE23" s="597"/>
      <c r="AF23" s="597"/>
      <c r="AG23" s="597"/>
      <c r="AH23" s="597"/>
      <c r="AI23" s="597"/>
      <c r="AJ23" s="597"/>
      <c r="AK23" s="597"/>
      <c r="AL23" s="598">
        <v>0.6</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968155</v>
      </c>
      <c r="BH23" s="594"/>
      <c r="BI23" s="594"/>
      <c r="BJ23" s="594"/>
      <c r="BK23" s="594"/>
      <c r="BL23" s="594"/>
      <c r="BM23" s="594"/>
      <c r="BN23" s="595"/>
      <c r="BO23" s="596">
        <v>8.6</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148379</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15448953</v>
      </c>
      <c r="CS24" s="583"/>
      <c r="CT24" s="583"/>
      <c r="CU24" s="583"/>
      <c r="CV24" s="583"/>
      <c r="CW24" s="583"/>
      <c r="CX24" s="583"/>
      <c r="CY24" s="584"/>
      <c r="CZ24" s="620">
        <v>53.7</v>
      </c>
      <c r="DA24" s="621"/>
      <c r="DB24" s="621"/>
      <c r="DC24" s="622"/>
      <c r="DD24" s="619">
        <v>9373045</v>
      </c>
      <c r="DE24" s="583"/>
      <c r="DF24" s="583"/>
      <c r="DG24" s="583"/>
      <c r="DH24" s="583"/>
      <c r="DI24" s="583"/>
      <c r="DJ24" s="583"/>
      <c r="DK24" s="584"/>
      <c r="DL24" s="619">
        <v>9314764</v>
      </c>
      <c r="DM24" s="583"/>
      <c r="DN24" s="583"/>
      <c r="DO24" s="583"/>
      <c r="DP24" s="583"/>
      <c r="DQ24" s="583"/>
      <c r="DR24" s="583"/>
      <c r="DS24" s="583"/>
      <c r="DT24" s="583"/>
      <c r="DU24" s="583"/>
      <c r="DV24" s="584"/>
      <c r="DW24" s="587">
        <v>54.8</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5287915</v>
      </c>
      <c r="S25" s="594"/>
      <c r="T25" s="594"/>
      <c r="U25" s="594"/>
      <c r="V25" s="594"/>
      <c r="W25" s="594"/>
      <c r="X25" s="594"/>
      <c r="Y25" s="595"/>
      <c r="Z25" s="596">
        <v>18.100000000000001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4038171</v>
      </c>
      <c r="CS25" s="625"/>
      <c r="CT25" s="625"/>
      <c r="CU25" s="625"/>
      <c r="CV25" s="625"/>
      <c r="CW25" s="625"/>
      <c r="CX25" s="625"/>
      <c r="CY25" s="626"/>
      <c r="CZ25" s="627">
        <v>14</v>
      </c>
      <c r="DA25" s="628"/>
      <c r="DB25" s="628"/>
      <c r="DC25" s="629"/>
      <c r="DD25" s="602">
        <v>3664111</v>
      </c>
      <c r="DE25" s="625"/>
      <c r="DF25" s="625"/>
      <c r="DG25" s="625"/>
      <c r="DH25" s="625"/>
      <c r="DI25" s="625"/>
      <c r="DJ25" s="625"/>
      <c r="DK25" s="626"/>
      <c r="DL25" s="602">
        <v>3605830</v>
      </c>
      <c r="DM25" s="625"/>
      <c r="DN25" s="625"/>
      <c r="DO25" s="625"/>
      <c r="DP25" s="625"/>
      <c r="DQ25" s="625"/>
      <c r="DR25" s="625"/>
      <c r="DS25" s="625"/>
      <c r="DT25" s="625"/>
      <c r="DU25" s="625"/>
      <c r="DV25" s="626"/>
      <c r="DW25" s="598">
        <v>21.2</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2373800</v>
      </c>
      <c r="CS26" s="594"/>
      <c r="CT26" s="594"/>
      <c r="CU26" s="594"/>
      <c r="CV26" s="594"/>
      <c r="CW26" s="594"/>
      <c r="CX26" s="594"/>
      <c r="CY26" s="595"/>
      <c r="CZ26" s="627">
        <v>8.1999999999999993</v>
      </c>
      <c r="DA26" s="628"/>
      <c r="DB26" s="628"/>
      <c r="DC26" s="629"/>
      <c r="DD26" s="602">
        <v>2106788</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2149460</v>
      </c>
      <c r="S27" s="594"/>
      <c r="T27" s="594"/>
      <c r="U27" s="594"/>
      <c r="V27" s="594"/>
      <c r="W27" s="594"/>
      <c r="X27" s="594"/>
      <c r="Y27" s="595"/>
      <c r="Z27" s="596">
        <v>7.4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11316539</v>
      </c>
      <c r="BH27" s="594"/>
      <c r="BI27" s="594"/>
      <c r="BJ27" s="594"/>
      <c r="BK27" s="594"/>
      <c r="BL27" s="594"/>
      <c r="BM27" s="594"/>
      <c r="BN27" s="595"/>
      <c r="BO27" s="596">
        <v>100</v>
      </c>
      <c r="BP27" s="596"/>
      <c r="BQ27" s="596"/>
      <c r="BR27" s="596"/>
      <c r="BS27" s="602">
        <v>148267</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8006957</v>
      </c>
      <c r="CS27" s="625"/>
      <c r="CT27" s="625"/>
      <c r="CU27" s="625"/>
      <c r="CV27" s="625"/>
      <c r="CW27" s="625"/>
      <c r="CX27" s="625"/>
      <c r="CY27" s="626"/>
      <c r="CZ27" s="627">
        <v>27.8</v>
      </c>
      <c r="DA27" s="628"/>
      <c r="DB27" s="628"/>
      <c r="DC27" s="629"/>
      <c r="DD27" s="602">
        <v>2305109</v>
      </c>
      <c r="DE27" s="625"/>
      <c r="DF27" s="625"/>
      <c r="DG27" s="625"/>
      <c r="DH27" s="625"/>
      <c r="DI27" s="625"/>
      <c r="DJ27" s="625"/>
      <c r="DK27" s="626"/>
      <c r="DL27" s="602">
        <v>2305109</v>
      </c>
      <c r="DM27" s="625"/>
      <c r="DN27" s="625"/>
      <c r="DO27" s="625"/>
      <c r="DP27" s="625"/>
      <c r="DQ27" s="625"/>
      <c r="DR27" s="625"/>
      <c r="DS27" s="625"/>
      <c r="DT27" s="625"/>
      <c r="DU27" s="625"/>
      <c r="DV27" s="626"/>
      <c r="DW27" s="598">
        <v>13.6</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95140</v>
      </c>
      <c r="S28" s="594"/>
      <c r="T28" s="594"/>
      <c r="U28" s="594"/>
      <c r="V28" s="594"/>
      <c r="W28" s="594"/>
      <c r="X28" s="594"/>
      <c r="Y28" s="595"/>
      <c r="Z28" s="596">
        <v>0.3</v>
      </c>
      <c r="AA28" s="596"/>
      <c r="AB28" s="596"/>
      <c r="AC28" s="596"/>
      <c r="AD28" s="597">
        <v>33801</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3403825</v>
      </c>
      <c r="CS28" s="594"/>
      <c r="CT28" s="594"/>
      <c r="CU28" s="594"/>
      <c r="CV28" s="594"/>
      <c r="CW28" s="594"/>
      <c r="CX28" s="594"/>
      <c r="CY28" s="595"/>
      <c r="CZ28" s="627">
        <v>11.8</v>
      </c>
      <c r="DA28" s="628"/>
      <c r="DB28" s="628"/>
      <c r="DC28" s="629"/>
      <c r="DD28" s="602">
        <v>3403825</v>
      </c>
      <c r="DE28" s="594"/>
      <c r="DF28" s="594"/>
      <c r="DG28" s="594"/>
      <c r="DH28" s="594"/>
      <c r="DI28" s="594"/>
      <c r="DJ28" s="594"/>
      <c r="DK28" s="595"/>
      <c r="DL28" s="602">
        <v>3403825</v>
      </c>
      <c r="DM28" s="594"/>
      <c r="DN28" s="594"/>
      <c r="DO28" s="594"/>
      <c r="DP28" s="594"/>
      <c r="DQ28" s="594"/>
      <c r="DR28" s="594"/>
      <c r="DS28" s="594"/>
      <c r="DT28" s="594"/>
      <c r="DU28" s="594"/>
      <c r="DV28" s="595"/>
      <c r="DW28" s="598">
        <v>20</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9670</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3400422</v>
      </c>
      <c r="CS29" s="625"/>
      <c r="CT29" s="625"/>
      <c r="CU29" s="625"/>
      <c r="CV29" s="625"/>
      <c r="CW29" s="625"/>
      <c r="CX29" s="625"/>
      <c r="CY29" s="626"/>
      <c r="CZ29" s="627">
        <v>11.8</v>
      </c>
      <c r="DA29" s="628"/>
      <c r="DB29" s="628"/>
      <c r="DC29" s="629"/>
      <c r="DD29" s="602">
        <v>3400422</v>
      </c>
      <c r="DE29" s="625"/>
      <c r="DF29" s="625"/>
      <c r="DG29" s="625"/>
      <c r="DH29" s="625"/>
      <c r="DI29" s="625"/>
      <c r="DJ29" s="625"/>
      <c r="DK29" s="626"/>
      <c r="DL29" s="602">
        <v>3400422</v>
      </c>
      <c r="DM29" s="625"/>
      <c r="DN29" s="625"/>
      <c r="DO29" s="625"/>
      <c r="DP29" s="625"/>
      <c r="DQ29" s="625"/>
      <c r="DR29" s="625"/>
      <c r="DS29" s="625"/>
      <c r="DT29" s="625"/>
      <c r="DU29" s="625"/>
      <c r="DV29" s="626"/>
      <c r="DW29" s="598">
        <v>20</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1004055</v>
      </c>
      <c r="S30" s="594"/>
      <c r="T30" s="594"/>
      <c r="U30" s="594"/>
      <c r="V30" s="594"/>
      <c r="W30" s="594"/>
      <c r="X30" s="594"/>
      <c r="Y30" s="595"/>
      <c r="Z30" s="596">
        <v>3.4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98.7</v>
      </c>
      <c r="BH30" s="652"/>
      <c r="BI30" s="652"/>
      <c r="BJ30" s="652"/>
      <c r="BK30" s="652"/>
      <c r="BL30" s="652"/>
      <c r="BM30" s="588">
        <v>96.5</v>
      </c>
      <c r="BN30" s="652"/>
      <c r="BO30" s="652"/>
      <c r="BP30" s="652"/>
      <c r="BQ30" s="653"/>
      <c r="BR30" s="651">
        <v>99</v>
      </c>
      <c r="BS30" s="652"/>
      <c r="BT30" s="652"/>
      <c r="BU30" s="652"/>
      <c r="BV30" s="652"/>
      <c r="BW30" s="652"/>
      <c r="BX30" s="588">
        <v>96.6</v>
      </c>
      <c r="BY30" s="652"/>
      <c r="BZ30" s="652"/>
      <c r="CA30" s="652"/>
      <c r="CB30" s="653"/>
      <c r="CD30" s="656"/>
      <c r="CE30" s="657"/>
      <c r="CF30" s="607" t="s">
        <v>293</v>
      </c>
      <c r="CG30" s="608"/>
      <c r="CH30" s="608"/>
      <c r="CI30" s="608"/>
      <c r="CJ30" s="608"/>
      <c r="CK30" s="608"/>
      <c r="CL30" s="608"/>
      <c r="CM30" s="608"/>
      <c r="CN30" s="608"/>
      <c r="CO30" s="608"/>
      <c r="CP30" s="608"/>
      <c r="CQ30" s="609"/>
      <c r="CR30" s="593">
        <v>2873946</v>
      </c>
      <c r="CS30" s="594"/>
      <c r="CT30" s="594"/>
      <c r="CU30" s="594"/>
      <c r="CV30" s="594"/>
      <c r="CW30" s="594"/>
      <c r="CX30" s="594"/>
      <c r="CY30" s="595"/>
      <c r="CZ30" s="627">
        <v>10</v>
      </c>
      <c r="DA30" s="628"/>
      <c r="DB30" s="628"/>
      <c r="DC30" s="629"/>
      <c r="DD30" s="602">
        <v>2873946</v>
      </c>
      <c r="DE30" s="594"/>
      <c r="DF30" s="594"/>
      <c r="DG30" s="594"/>
      <c r="DH30" s="594"/>
      <c r="DI30" s="594"/>
      <c r="DJ30" s="594"/>
      <c r="DK30" s="595"/>
      <c r="DL30" s="602">
        <v>2873946</v>
      </c>
      <c r="DM30" s="594"/>
      <c r="DN30" s="594"/>
      <c r="DO30" s="594"/>
      <c r="DP30" s="594"/>
      <c r="DQ30" s="594"/>
      <c r="DR30" s="594"/>
      <c r="DS30" s="594"/>
      <c r="DT30" s="594"/>
      <c r="DU30" s="594"/>
      <c r="DV30" s="595"/>
      <c r="DW30" s="598">
        <v>16.899999999999999</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337136</v>
      </c>
      <c r="S31" s="594"/>
      <c r="T31" s="594"/>
      <c r="U31" s="594"/>
      <c r="V31" s="594"/>
      <c r="W31" s="594"/>
      <c r="X31" s="594"/>
      <c r="Y31" s="595"/>
      <c r="Z31" s="596">
        <v>1.2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96</v>
      </c>
      <c r="BN31" s="649"/>
      <c r="BO31" s="649"/>
      <c r="BP31" s="649"/>
      <c r="BQ31" s="650"/>
      <c r="BR31" s="648">
        <v>98.8</v>
      </c>
      <c r="BS31" s="625"/>
      <c r="BT31" s="625"/>
      <c r="BU31" s="625"/>
      <c r="BV31" s="625"/>
      <c r="BW31" s="625"/>
      <c r="BX31" s="599">
        <v>95.9</v>
      </c>
      <c r="BY31" s="649"/>
      <c r="BZ31" s="649"/>
      <c r="CA31" s="649"/>
      <c r="CB31" s="650"/>
      <c r="CD31" s="656"/>
      <c r="CE31" s="657"/>
      <c r="CF31" s="607" t="s">
        <v>297</v>
      </c>
      <c r="CG31" s="608"/>
      <c r="CH31" s="608"/>
      <c r="CI31" s="608"/>
      <c r="CJ31" s="608"/>
      <c r="CK31" s="608"/>
      <c r="CL31" s="608"/>
      <c r="CM31" s="608"/>
      <c r="CN31" s="608"/>
      <c r="CO31" s="608"/>
      <c r="CP31" s="608"/>
      <c r="CQ31" s="609"/>
      <c r="CR31" s="593">
        <v>526476</v>
      </c>
      <c r="CS31" s="625"/>
      <c r="CT31" s="625"/>
      <c r="CU31" s="625"/>
      <c r="CV31" s="625"/>
      <c r="CW31" s="625"/>
      <c r="CX31" s="625"/>
      <c r="CY31" s="626"/>
      <c r="CZ31" s="627">
        <v>1.8</v>
      </c>
      <c r="DA31" s="628"/>
      <c r="DB31" s="628"/>
      <c r="DC31" s="629"/>
      <c r="DD31" s="602">
        <v>526476</v>
      </c>
      <c r="DE31" s="625"/>
      <c r="DF31" s="625"/>
      <c r="DG31" s="625"/>
      <c r="DH31" s="625"/>
      <c r="DI31" s="625"/>
      <c r="DJ31" s="625"/>
      <c r="DK31" s="626"/>
      <c r="DL31" s="602">
        <v>526476</v>
      </c>
      <c r="DM31" s="625"/>
      <c r="DN31" s="625"/>
      <c r="DO31" s="625"/>
      <c r="DP31" s="625"/>
      <c r="DQ31" s="625"/>
      <c r="DR31" s="625"/>
      <c r="DS31" s="625"/>
      <c r="DT31" s="625"/>
      <c r="DU31" s="625"/>
      <c r="DV31" s="626"/>
      <c r="DW31" s="598">
        <v>3.1</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392449</v>
      </c>
      <c r="S32" s="594"/>
      <c r="T32" s="594"/>
      <c r="U32" s="594"/>
      <c r="V32" s="594"/>
      <c r="W32" s="594"/>
      <c r="X32" s="594"/>
      <c r="Y32" s="595"/>
      <c r="Z32" s="596">
        <v>1.3</v>
      </c>
      <c r="AA32" s="596"/>
      <c r="AB32" s="596"/>
      <c r="AC32" s="596"/>
      <c r="AD32" s="597">
        <v>10064</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98.5</v>
      </c>
      <c r="BH32" s="661"/>
      <c r="BI32" s="661"/>
      <c r="BJ32" s="661"/>
      <c r="BK32" s="661"/>
      <c r="BL32" s="661"/>
      <c r="BM32" s="662">
        <v>96.3</v>
      </c>
      <c r="BN32" s="661"/>
      <c r="BO32" s="661"/>
      <c r="BP32" s="661"/>
      <c r="BQ32" s="663"/>
      <c r="BR32" s="660">
        <v>99</v>
      </c>
      <c r="BS32" s="661"/>
      <c r="BT32" s="661"/>
      <c r="BU32" s="661"/>
      <c r="BV32" s="661"/>
      <c r="BW32" s="661"/>
      <c r="BX32" s="662">
        <v>96.6</v>
      </c>
      <c r="BY32" s="661"/>
      <c r="BZ32" s="661"/>
      <c r="CA32" s="661"/>
      <c r="CB32" s="663"/>
      <c r="CD32" s="658"/>
      <c r="CE32" s="659"/>
      <c r="CF32" s="607" t="s">
        <v>300</v>
      </c>
      <c r="CG32" s="608"/>
      <c r="CH32" s="608"/>
      <c r="CI32" s="608"/>
      <c r="CJ32" s="608"/>
      <c r="CK32" s="608"/>
      <c r="CL32" s="608"/>
      <c r="CM32" s="608"/>
      <c r="CN32" s="608"/>
      <c r="CO32" s="608"/>
      <c r="CP32" s="608"/>
      <c r="CQ32" s="609"/>
      <c r="CR32" s="593">
        <v>3403</v>
      </c>
      <c r="CS32" s="594"/>
      <c r="CT32" s="594"/>
      <c r="CU32" s="594"/>
      <c r="CV32" s="594"/>
      <c r="CW32" s="594"/>
      <c r="CX32" s="594"/>
      <c r="CY32" s="595"/>
      <c r="CZ32" s="627">
        <v>0</v>
      </c>
      <c r="DA32" s="628"/>
      <c r="DB32" s="628"/>
      <c r="DC32" s="629"/>
      <c r="DD32" s="602">
        <v>3403</v>
      </c>
      <c r="DE32" s="594"/>
      <c r="DF32" s="594"/>
      <c r="DG32" s="594"/>
      <c r="DH32" s="594"/>
      <c r="DI32" s="594"/>
      <c r="DJ32" s="594"/>
      <c r="DK32" s="595"/>
      <c r="DL32" s="602">
        <v>3403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2561922</v>
      </c>
      <c r="S33" s="594"/>
      <c r="T33" s="594"/>
      <c r="U33" s="594"/>
      <c r="V33" s="594"/>
      <c r="W33" s="594"/>
      <c r="X33" s="594"/>
      <c r="Y33" s="595"/>
      <c r="Z33" s="596">
        <v>8.8000000000000007</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10958511</v>
      </c>
      <c r="CS33" s="625"/>
      <c r="CT33" s="625"/>
      <c r="CU33" s="625"/>
      <c r="CV33" s="625"/>
      <c r="CW33" s="625"/>
      <c r="CX33" s="625"/>
      <c r="CY33" s="626"/>
      <c r="CZ33" s="627">
        <v>38.1</v>
      </c>
      <c r="DA33" s="628"/>
      <c r="DB33" s="628"/>
      <c r="DC33" s="629"/>
      <c r="DD33" s="602">
        <v>9087885</v>
      </c>
      <c r="DE33" s="625"/>
      <c r="DF33" s="625"/>
      <c r="DG33" s="625"/>
      <c r="DH33" s="625"/>
      <c r="DI33" s="625"/>
      <c r="DJ33" s="625"/>
      <c r="DK33" s="626"/>
      <c r="DL33" s="602">
        <v>7452014</v>
      </c>
      <c r="DM33" s="625"/>
      <c r="DN33" s="625"/>
      <c r="DO33" s="625"/>
      <c r="DP33" s="625"/>
      <c r="DQ33" s="625"/>
      <c r="DR33" s="625"/>
      <c r="DS33" s="625"/>
      <c r="DT33" s="625"/>
      <c r="DU33" s="625"/>
      <c r="DV33" s="626"/>
      <c r="DW33" s="598">
        <v>43.9</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2742936</v>
      </c>
      <c r="CS34" s="594"/>
      <c r="CT34" s="594"/>
      <c r="CU34" s="594"/>
      <c r="CV34" s="594"/>
      <c r="CW34" s="594"/>
      <c r="CX34" s="594"/>
      <c r="CY34" s="595"/>
      <c r="CZ34" s="627">
        <v>9.5</v>
      </c>
      <c r="DA34" s="628"/>
      <c r="DB34" s="628"/>
      <c r="DC34" s="629"/>
      <c r="DD34" s="602">
        <v>2204032</v>
      </c>
      <c r="DE34" s="594"/>
      <c r="DF34" s="594"/>
      <c r="DG34" s="594"/>
      <c r="DH34" s="594"/>
      <c r="DI34" s="594"/>
      <c r="DJ34" s="594"/>
      <c r="DK34" s="595"/>
      <c r="DL34" s="602">
        <v>2045559</v>
      </c>
      <c r="DM34" s="594"/>
      <c r="DN34" s="594"/>
      <c r="DO34" s="594"/>
      <c r="DP34" s="594"/>
      <c r="DQ34" s="594"/>
      <c r="DR34" s="594"/>
      <c r="DS34" s="594"/>
      <c r="DT34" s="594"/>
      <c r="DU34" s="594"/>
      <c r="DV34" s="595"/>
      <c r="DW34" s="598">
        <v>12</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1488222</v>
      </c>
      <c r="S35" s="594"/>
      <c r="T35" s="594"/>
      <c r="U35" s="594"/>
      <c r="V35" s="594"/>
      <c r="W35" s="594"/>
      <c r="X35" s="594"/>
      <c r="Y35" s="595"/>
      <c r="Z35" s="596">
        <v>5.0999999999999996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5728341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-426369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180278</v>
      </c>
      <c r="CS35" s="625"/>
      <c r="CT35" s="625"/>
      <c r="CU35" s="625"/>
      <c r="CV35" s="625"/>
      <c r="CW35" s="625"/>
      <c r="CX35" s="625"/>
      <c r="CY35" s="626"/>
      <c r="CZ35" s="627">
        <v>0.6</v>
      </c>
      <c r="DA35" s="628"/>
      <c r="DB35" s="628"/>
      <c r="DC35" s="629"/>
      <c r="DD35" s="602">
        <v>167569</v>
      </c>
      <c r="DE35" s="625"/>
      <c r="DF35" s="625"/>
      <c r="DG35" s="625"/>
      <c r="DH35" s="625"/>
      <c r="DI35" s="625"/>
      <c r="DJ35" s="625"/>
      <c r="DK35" s="626"/>
      <c r="DL35" s="602">
        <v>167569</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29209632</v>
      </c>
      <c r="S36" s="666"/>
      <c r="T36" s="666"/>
      <c r="U36" s="666"/>
      <c r="V36" s="666"/>
      <c r="W36" s="666"/>
      <c r="X36" s="666"/>
      <c r="Y36" s="667"/>
      <c r="Z36" s="668">
        <v>100</v>
      </c>
      <c r="AA36" s="668"/>
      <c r="AB36" s="668"/>
      <c r="AC36" s="668"/>
      <c r="AD36" s="669">
        <v>15498373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2007079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-806304</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2847084</v>
      </c>
      <c r="CS36" s="594"/>
      <c r="CT36" s="594"/>
      <c r="CU36" s="594"/>
      <c r="CV36" s="594"/>
      <c r="CW36" s="594"/>
      <c r="CX36" s="594"/>
      <c r="CY36" s="595"/>
      <c r="CZ36" s="627">
        <v>9.9</v>
      </c>
      <c r="DA36" s="628"/>
      <c r="DB36" s="628"/>
      <c r="DC36" s="629"/>
      <c r="DD36" s="602">
        <v>2698006</v>
      </c>
      <c r="DE36" s="594"/>
      <c r="DF36" s="594"/>
      <c r="DG36" s="594"/>
      <c r="DH36" s="594"/>
      <c r="DI36" s="594"/>
      <c r="DJ36" s="594"/>
      <c r="DK36" s="595"/>
      <c r="DL36" s="602">
        <v>2037160</v>
      </c>
      <c r="DM36" s="594"/>
      <c r="DN36" s="594"/>
      <c r="DO36" s="594"/>
      <c r="DP36" s="594"/>
      <c r="DQ36" s="594"/>
      <c r="DR36" s="594"/>
      <c r="DS36" s="594"/>
      <c r="DT36" s="594"/>
      <c r="DU36" s="594"/>
      <c r="DV36" s="595"/>
      <c r="DW36" s="598">
        <v>12</v>
      </c>
      <c r="DX36" s="623"/>
      <c r="DY36" s="623"/>
      <c r="DZ36" s="623"/>
      <c r="EA36" s="623"/>
      <c r="EB36" s="623"/>
      <c r="EC36" s="624"/>
    </row>
    <row r="37" spans="2:133" ht="11.25" customHeight="1">
      <c r="AQ37" s="672" t="s">
        <v>315</v>
      </c>
      <c r="AR37" s="673"/>
      <c r="AS37" s="673"/>
      <c r="AT37" s="673"/>
      <c r="AU37" s="673"/>
      <c r="AV37" s="673"/>
      <c r="AW37" s="673"/>
      <c r="AX37" s="673"/>
      <c r="AY37" s="674"/>
      <c r="AZ37" s="593">
        <v>1000000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11248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680182</v>
      </c>
      <c r="CS37" s="625"/>
      <c r="CT37" s="625"/>
      <c r="CU37" s="625"/>
      <c r="CV37" s="625"/>
      <c r="CW37" s="625"/>
      <c r="CX37" s="625"/>
      <c r="CY37" s="626"/>
      <c r="CZ37" s="627">
        <v>2.4</v>
      </c>
      <c r="DA37" s="628"/>
      <c r="DB37" s="628"/>
      <c r="DC37" s="629"/>
      <c r="DD37" s="602">
        <v>680182</v>
      </c>
      <c r="DE37" s="625"/>
      <c r="DF37" s="625"/>
      <c r="DG37" s="625"/>
      <c r="DH37" s="625"/>
      <c r="DI37" s="625"/>
      <c r="DJ37" s="625"/>
      <c r="DK37" s="626"/>
      <c r="DL37" s="602">
        <v>654181</v>
      </c>
      <c r="DM37" s="625"/>
      <c r="DN37" s="625"/>
      <c r="DO37" s="625"/>
      <c r="DP37" s="625"/>
      <c r="DQ37" s="625"/>
      <c r="DR37" s="625"/>
      <c r="DS37" s="625"/>
      <c r="DT37" s="625"/>
      <c r="DU37" s="625"/>
      <c r="DV37" s="626"/>
      <c r="DW37" s="598">
        <v>3.9</v>
      </c>
      <c r="DX37" s="623"/>
      <c r="DY37" s="623"/>
      <c r="DZ37" s="623"/>
      <c r="EA37" s="623"/>
      <c r="EB37" s="623"/>
      <c r="EC37" s="624"/>
    </row>
    <row r="38" spans="2:133" ht="11.25" customHeight="1">
      <c r="AQ38" s="672" t="s">
        <v>318</v>
      </c>
      <c r="AR38" s="673"/>
      <c r="AS38" s="673"/>
      <c r="AT38" s="673"/>
      <c r="AU38" s="673"/>
      <c r="AV38" s="673"/>
      <c r="AW38" s="673"/>
      <c r="AX38" s="673"/>
      <c r="AY38" s="674"/>
      <c r="AZ38" s="593">
        <v>202676</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19139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4706593</v>
      </c>
      <c r="CS38" s="594"/>
      <c r="CT38" s="594"/>
      <c r="CU38" s="594"/>
      <c r="CV38" s="594"/>
      <c r="CW38" s="594"/>
      <c r="CX38" s="594"/>
      <c r="CY38" s="595"/>
      <c r="CZ38" s="627">
        <v>16.399999999999999</v>
      </c>
      <c r="DA38" s="628"/>
      <c r="DB38" s="628"/>
      <c r="DC38" s="629"/>
      <c r="DD38" s="602">
        <v>3650407</v>
      </c>
      <c r="DE38" s="594"/>
      <c r="DF38" s="594"/>
      <c r="DG38" s="594"/>
      <c r="DH38" s="594"/>
      <c r="DI38" s="594"/>
      <c r="DJ38" s="594"/>
      <c r="DK38" s="595"/>
      <c r="DL38" s="602">
        <v>3201726</v>
      </c>
      <c r="DM38" s="594"/>
      <c r="DN38" s="594"/>
      <c r="DO38" s="594"/>
      <c r="DP38" s="594"/>
      <c r="DQ38" s="594"/>
      <c r="DR38" s="594"/>
      <c r="DS38" s="594"/>
      <c r="DT38" s="594"/>
      <c r="DU38" s="594"/>
      <c r="DV38" s="595"/>
      <c r="DW38" s="598">
        <v>18.8</v>
      </c>
      <c r="DX38" s="623"/>
      <c r="DY38" s="623"/>
      <c r="DZ38" s="623"/>
      <c r="EA38" s="623"/>
      <c r="EB38" s="623"/>
      <c r="EC38" s="624"/>
    </row>
    <row r="39" spans="2:133" ht="11.25" customHeight="1">
      <c r="AQ39" s="672" t="s">
        <v>321</v>
      </c>
      <c r="AR39" s="673"/>
      <c r="AS39" s="673"/>
      <c r="AT39" s="673"/>
      <c r="AU39" s="673"/>
      <c r="AV39" s="673"/>
      <c r="AW39" s="673"/>
      <c r="AX39" s="673"/>
      <c r="AY39" s="674"/>
      <c r="AZ39" s="593">
        <v>21748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480620</v>
      </c>
      <c r="CS39" s="625"/>
      <c r="CT39" s="625"/>
      <c r="CU39" s="625"/>
      <c r="CV39" s="625"/>
      <c r="CW39" s="625"/>
      <c r="CX39" s="625"/>
      <c r="CY39" s="626"/>
      <c r="CZ39" s="627">
        <v>1.7</v>
      </c>
      <c r="DA39" s="628"/>
      <c r="DB39" s="628"/>
      <c r="DC39" s="629"/>
      <c r="DD39" s="602">
        <v>367871</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934486</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1000</v>
      </c>
      <c r="CS40" s="594"/>
      <c r="CT40" s="594"/>
      <c r="CU40" s="594"/>
      <c r="CV40" s="594"/>
      <c r="CW40" s="594"/>
      <c r="CX40" s="594"/>
      <c r="CY40" s="595"/>
      <c r="CZ40" s="627">
        <v>0</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1562352</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306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2367491</v>
      </c>
      <c r="CS42" s="594"/>
      <c r="CT42" s="594"/>
      <c r="CU42" s="594"/>
      <c r="CV42" s="594"/>
      <c r="CW42" s="594"/>
      <c r="CX42" s="594"/>
      <c r="CY42" s="595"/>
      <c r="CZ42" s="627">
        <v>8.1999999999999993</v>
      </c>
      <c r="DA42" s="676"/>
      <c r="DB42" s="676"/>
      <c r="DC42" s="677"/>
      <c r="DD42" s="602">
        <v>311052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96778</v>
      </c>
      <c r="CS43" s="625"/>
      <c r="CT43" s="625"/>
      <c r="CU43" s="625"/>
      <c r="CV43" s="625"/>
      <c r="CW43" s="625"/>
      <c r="CX43" s="625"/>
      <c r="CY43" s="626"/>
      <c r="CZ43" s="627">
        <v>0.3</v>
      </c>
      <c r="DA43" s="628"/>
      <c r="DB43" s="628"/>
      <c r="DC43" s="629"/>
      <c r="DD43" s="602">
        <v>83122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2367491</v>
      </c>
      <c r="CS44" s="594"/>
      <c r="CT44" s="594"/>
      <c r="CU44" s="594"/>
      <c r="CV44" s="594"/>
      <c r="CW44" s="594"/>
      <c r="CX44" s="594"/>
      <c r="CY44" s="595"/>
      <c r="CZ44" s="627">
        <v>8.1999999999999993</v>
      </c>
      <c r="DA44" s="676"/>
      <c r="DB44" s="676"/>
      <c r="DC44" s="677"/>
      <c r="DD44" s="602">
        <v>311052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1437574</v>
      </c>
      <c r="CS45" s="625"/>
      <c r="CT45" s="625"/>
      <c r="CU45" s="625"/>
      <c r="CV45" s="625"/>
      <c r="CW45" s="625"/>
      <c r="CX45" s="625"/>
      <c r="CY45" s="626"/>
      <c r="CZ45" s="627">
        <v>5</v>
      </c>
      <c r="DA45" s="628"/>
      <c r="DB45" s="628"/>
      <c r="DC45" s="629"/>
      <c r="DD45" s="602">
        <v>4688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752010</v>
      </c>
      <c r="CS46" s="594"/>
      <c r="CT46" s="594"/>
      <c r="CU46" s="594"/>
      <c r="CV46" s="594"/>
      <c r="CW46" s="594"/>
      <c r="CX46" s="594"/>
      <c r="CY46" s="595"/>
      <c r="CZ46" s="627">
        <v>2.6</v>
      </c>
      <c r="DA46" s="676"/>
      <c r="DB46" s="676"/>
      <c r="DC46" s="677"/>
      <c r="DD46" s="602">
        <v>294457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221</v>
      </c>
      <c r="CS47" s="625"/>
      <c r="CT47" s="625"/>
      <c r="CU47" s="625"/>
      <c r="CV47" s="625"/>
      <c r="CW47" s="625"/>
      <c r="CX47" s="625"/>
      <c r="CY47" s="626"/>
      <c r="CZ47" s="627" t="s">
        <v>221</v>
      </c>
      <c r="DA47" s="628"/>
      <c r="DB47" s="628"/>
      <c r="DC47" s="629"/>
      <c r="DD47" s="602" t="s">
        <v>221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28774955</v>
      </c>
      <c r="CS49" s="661"/>
      <c r="CT49" s="661"/>
      <c r="CU49" s="661"/>
      <c r="CV49" s="661"/>
      <c r="CW49" s="661"/>
      <c r="CX49" s="661"/>
      <c r="CY49" s="688"/>
      <c r="CZ49" s="689">
        <v>100</v>
      </c>
      <c r="DA49" s="690"/>
      <c r="DB49" s="690"/>
      <c r="DC49" s="691"/>
      <c r="DD49" s="692">
        <v>18771982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7" zoomScale="70" zoomScaleNormal="25" zoomScaleSheetLayoutView="70" workbookViewId="0">
      <selection activeCell="B80" sqref="B80:P8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29545</v>
      </c>
      <c r="R7" s="723"/>
      <c r="S7" s="723"/>
      <c r="T7" s="723"/>
      <c r="U7" s="723"/>
      <c r="V7" s="723">
        <v>29110</v>
      </c>
      <c r="W7" s="723"/>
      <c r="X7" s="723"/>
      <c r="Y7" s="723"/>
      <c r="Z7" s="723"/>
      <c r="AA7" s="723">
        <v>435</v>
      </c>
      <c r="AB7" s="723"/>
      <c r="AC7" s="723"/>
      <c r="AD7" s="723"/>
      <c r="AE7" s="724"/>
      <c r="AF7" s="725">
        <v>371</v>
      </c>
      <c r="AG7" s="726"/>
      <c r="AH7" s="726"/>
      <c r="AI7" s="726"/>
      <c r="AJ7" s="727"/>
      <c r="AK7" s="762">
        <v>804</v>
      </c>
      <c r="AL7" s="763"/>
      <c r="AM7" s="763"/>
      <c r="AN7" s="763"/>
      <c r="AO7" s="763"/>
      <c r="AP7" s="763">
        <v>29049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568</v>
      </c>
      <c r="BS7" s="766" t="s">
        <v>562</v>
      </c>
      <c r="BT7" s="767"/>
      <c r="BU7" s="767"/>
      <c r="BV7" s="767"/>
      <c r="BW7" s="767"/>
      <c r="BX7" s="767"/>
      <c r="BY7" s="767"/>
      <c r="BZ7" s="767"/>
      <c r="CA7" s="767"/>
      <c r="CB7" s="767"/>
      <c r="CC7" s="767"/>
      <c r="CD7" s="767"/>
      <c r="CE7" s="767"/>
      <c r="CF7" s="767"/>
      <c r="CG7" s="768"/>
      <c r="CH7" s="759" t="s">
        <v>571</v>
      </c>
      <c r="CI7" s="760"/>
      <c r="CJ7" s="760"/>
      <c r="CK7" s="760"/>
      <c r="CL7" s="761"/>
      <c r="CM7" s="759">
        <v>18</v>
      </c>
      <c r="CN7" s="760"/>
      <c r="CO7" s="760"/>
      <c r="CP7" s="760"/>
      <c r="CQ7" s="761"/>
      <c r="CR7" s="759">
        <v>5</v>
      </c>
      <c r="CS7" s="760"/>
      <c r="CT7" s="760"/>
      <c r="CU7" s="760"/>
      <c r="CV7" s="761"/>
      <c r="CW7" s="759" t="s">
        <v>550</v>
      </c>
      <c r="CX7" s="760"/>
      <c r="CY7" s="760"/>
      <c r="CZ7" s="760"/>
      <c r="DA7" s="761"/>
      <c r="DB7" s="759" t="s">
        <v>550</v>
      </c>
      <c r="DC7" s="760"/>
      <c r="DD7" s="760"/>
      <c r="DE7" s="760"/>
      <c r="DF7" s="761"/>
      <c r="DG7" s="759">
        <v>3280</v>
      </c>
      <c r="DH7" s="760"/>
      <c r="DI7" s="760"/>
      <c r="DJ7" s="760"/>
      <c r="DK7" s="761"/>
      <c r="DL7" s="759" t="s">
        <v>550</v>
      </c>
      <c r="DM7" s="760"/>
      <c r="DN7" s="760"/>
      <c r="DO7" s="760"/>
      <c r="DP7" s="761"/>
      <c r="DQ7" s="759">
        <v>649</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167</v>
      </c>
      <c r="R8" s="747"/>
      <c r="S8" s="747"/>
      <c r="T8" s="747"/>
      <c r="U8" s="747"/>
      <c r="V8" s="747">
        <v>167</v>
      </c>
      <c r="W8" s="747"/>
      <c r="X8" s="747"/>
      <c r="Y8" s="747"/>
      <c r="Z8" s="747"/>
      <c r="AA8" s="747" t="s">
        <v>550</v>
      </c>
      <c r="AB8" s="747"/>
      <c r="AC8" s="747"/>
      <c r="AD8" s="747"/>
      <c r="AE8" s="748"/>
      <c r="AF8" s="749" t="s">
        <v>366</v>
      </c>
      <c r="AG8" s="750"/>
      <c r="AH8" s="750"/>
      <c r="AI8" s="750"/>
      <c r="AJ8" s="751"/>
      <c r="AK8" s="752">
        <v>167</v>
      </c>
      <c r="AL8" s="753"/>
      <c r="AM8" s="753"/>
      <c r="AN8" s="753"/>
      <c r="AO8" s="753"/>
      <c r="AP8" s="753">
        <v>2600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563</v>
      </c>
      <c r="BT8" s="757"/>
      <c r="BU8" s="757"/>
      <c r="BV8" s="757"/>
      <c r="BW8" s="757"/>
      <c r="BX8" s="757"/>
      <c r="BY8" s="757"/>
      <c r="BZ8" s="757"/>
      <c r="CA8" s="757"/>
      <c r="CB8" s="757"/>
      <c r="CC8" s="757"/>
      <c r="CD8" s="757"/>
      <c r="CE8" s="757"/>
      <c r="CF8" s="757"/>
      <c r="CG8" s="758"/>
      <c r="CH8" s="769">
        <v>8</v>
      </c>
      <c r="CI8" s="770"/>
      <c r="CJ8" s="770"/>
      <c r="CK8" s="770"/>
      <c r="CL8" s="771"/>
      <c r="CM8" s="769">
        <v>23</v>
      </c>
      <c r="CN8" s="770"/>
      <c r="CO8" s="770"/>
      <c r="CP8" s="770"/>
      <c r="CQ8" s="771"/>
      <c r="CR8" s="769">
        <v>4</v>
      </c>
      <c r="CS8" s="770"/>
      <c r="CT8" s="770"/>
      <c r="CU8" s="770"/>
      <c r="CV8" s="771"/>
      <c r="CW8" s="769" t="s">
        <v>550</v>
      </c>
      <c r="CX8" s="770"/>
      <c r="CY8" s="770"/>
      <c r="CZ8" s="770"/>
      <c r="DA8" s="771"/>
      <c r="DB8" s="769" t="s">
        <v>550</v>
      </c>
      <c r="DC8" s="770"/>
      <c r="DD8" s="770"/>
      <c r="DE8" s="770"/>
      <c r="DF8" s="771"/>
      <c r="DG8" s="769" t="s">
        <v>550</v>
      </c>
      <c r="DH8" s="770"/>
      <c r="DI8" s="770"/>
      <c r="DJ8" s="770"/>
      <c r="DK8" s="771"/>
      <c r="DL8" s="769" t="s">
        <v>550</v>
      </c>
      <c r="DM8" s="770"/>
      <c r="DN8" s="770"/>
      <c r="DO8" s="770"/>
      <c r="DP8" s="771"/>
      <c r="DQ8" s="769" t="s">
        <v>550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564</v>
      </c>
      <c r="BT9" s="757"/>
      <c r="BU9" s="757"/>
      <c r="BV9" s="757"/>
      <c r="BW9" s="757"/>
      <c r="BX9" s="757"/>
      <c r="BY9" s="757"/>
      <c r="BZ9" s="757"/>
      <c r="CA9" s="757"/>
      <c r="CB9" s="757"/>
      <c r="CC9" s="757"/>
      <c r="CD9" s="757"/>
      <c r="CE9" s="757"/>
      <c r="CF9" s="757"/>
      <c r="CG9" s="758"/>
      <c r="CH9" s="769">
        <v>38</v>
      </c>
      <c r="CI9" s="770"/>
      <c r="CJ9" s="770"/>
      <c r="CK9" s="770"/>
      <c r="CL9" s="771"/>
      <c r="CM9" s="769">
        <v>305</v>
      </c>
      <c r="CN9" s="770"/>
      <c r="CO9" s="770"/>
      <c r="CP9" s="770"/>
      <c r="CQ9" s="771"/>
      <c r="CR9" s="769">
        <v>16</v>
      </c>
      <c r="CS9" s="770"/>
      <c r="CT9" s="770"/>
      <c r="CU9" s="770"/>
      <c r="CV9" s="771"/>
      <c r="CW9" s="769" t="s">
        <v>550</v>
      </c>
      <c r="CX9" s="770"/>
      <c r="CY9" s="770"/>
      <c r="CZ9" s="770"/>
      <c r="DA9" s="771"/>
      <c r="DB9" s="769" t="s">
        <v>550</v>
      </c>
      <c r="DC9" s="770"/>
      <c r="DD9" s="770"/>
      <c r="DE9" s="770"/>
      <c r="DF9" s="771"/>
      <c r="DG9" s="769" t="s">
        <v>550</v>
      </c>
      <c r="DH9" s="770"/>
      <c r="DI9" s="770"/>
      <c r="DJ9" s="770"/>
      <c r="DK9" s="771"/>
      <c r="DL9" s="769" t="s">
        <v>550</v>
      </c>
      <c r="DM9" s="770"/>
      <c r="DN9" s="770"/>
      <c r="DO9" s="770"/>
      <c r="DP9" s="771"/>
      <c r="DQ9" s="769" t="s">
        <v>569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29010</v>
      </c>
      <c r="R23" s="782"/>
      <c r="S23" s="782"/>
      <c r="T23" s="782"/>
      <c r="U23" s="782"/>
      <c r="V23" s="782">
        <v>28575</v>
      </c>
      <c r="W23" s="782"/>
      <c r="X23" s="782"/>
      <c r="Y23" s="782"/>
      <c r="Z23" s="782"/>
      <c r="AA23" s="782">
        <v>435</v>
      </c>
      <c r="AB23" s="782"/>
      <c r="AC23" s="782"/>
      <c r="AD23" s="782"/>
      <c r="AE23" s="783"/>
      <c r="AF23" s="784">
        <v>371</v>
      </c>
      <c r="AG23" s="782"/>
      <c r="AH23" s="782"/>
      <c r="AI23" s="782"/>
      <c r="AJ23" s="785"/>
      <c r="AK23" s="786"/>
      <c r="AL23" s="787"/>
      <c r="AM23" s="787"/>
      <c r="AN23" s="787"/>
      <c r="AO23" s="787"/>
      <c r="AP23" s="782">
        <v>31649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8545</v>
      </c>
      <c r="R28" s="811"/>
      <c r="S28" s="811"/>
      <c r="T28" s="811"/>
      <c r="U28" s="811"/>
      <c r="V28" s="811">
        <v>8971</v>
      </c>
      <c r="W28" s="811"/>
      <c r="X28" s="811"/>
      <c r="Y28" s="811"/>
      <c r="Z28" s="811"/>
      <c r="AA28" s="811">
        <v>-426</v>
      </c>
      <c r="AB28" s="811"/>
      <c r="AC28" s="811"/>
      <c r="AD28" s="811"/>
      <c r="AE28" s="812"/>
      <c r="AF28" s="813">
        <v>-426</v>
      </c>
      <c r="AG28" s="811"/>
      <c r="AH28" s="811"/>
      <c r="AI28" s="811"/>
      <c r="AJ28" s="814"/>
      <c r="AK28" s="815">
        <v>934</v>
      </c>
      <c r="AL28" s="806"/>
      <c r="AM28" s="806"/>
      <c r="AN28" s="806"/>
      <c r="AO28" s="806"/>
      <c r="AP28" s="806" t="s">
        <v>550</v>
      </c>
      <c r="AQ28" s="806"/>
      <c r="AR28" s="806"/>
      <c r="AS28" s="806"/>
      <c r="AT28" s="806"/>
      <c r="AU28" s="806" t="s">
        <v>550</v>
      </c>
      <c r="AV28" s="806"/>
      <c r="AW28" s="806"/>
      <c r="AX28" s="806"/>
      <c r="AY28" s="806"/>
      <c r="AZ28" s="807" t="s">
        <v>550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4472</v>
      </c>
      <c r="R29" s="747"/>
      <c r="S29" s="747"/>
      <c r="T29" s="747"/>
      <c r="U29" s="747"/>
      <c r="V29" s="747">
        <v>4432</v>
      </c>
      <c r="W29" s="747"/>
      <c r="X29" s="747"/>
      <c r="Y29" s="747"/>
      <c r="Z29" s="747"/>
      <c r="AA29" s="747">
        <v>40</v>
      </c>
      <c r="AB29" s="747"/>
      <c r="AC29" s="747"/>
      <c r="AD29" s="747"/>
      <c r="AE29" s="748"/>
      <c r="AF29" s="749">
        <v>40</v>
      </c>
      <c r="AG29" s="750"/>
      <c r="AH29" s="750"/>
      <c r="AI29" s="750"/>
      <c r="AJ29" s="751"/>
      <c r="AK29" s="818">
        <v>808</v>
      </c>
      <c r="AL29" s="819"/>
      <c r="AM29" s="819"/>
      <c r="AN29" s="819"/>
      <c r="AO29" s="819"/>
      <c r="AP29" s="819" t="s">
        <v>550</v>
      </c>
      <c r="AQ29" s="819"/>
      <c r="AR29" s="819"/>
      <c r="AS29" s="819"/>
      <c r="AT29" s="819"/>
      <c r="AU29" s="819" t="s">
        <v>550</v>
      </c>
      <c r="AV29" s="819"/>
      <c r="AW29" s="819"/>
      <c r="AX29" s="819"/>
      <c r="AY29" s="819"/>
      <c r="AZ29" s="820" t="s">
        <v>550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758</v>
      </c>
      <c r="R30" s="747"/>
      <c r="S30" s="747"/>
      <c r="T30" s="747"/>
      <c r="U30" s="747"/>
      <c r="V30" s="747">
        <v>733</v>
      </c>
      <c r="W30" s="747"/>
      <c r="X30" s="747"/>
      <c r="Y30" s="747"/>
      <c r="Z30" s="747"/>
      <c r="AA30" s="747">
        <v>25</v>
      </c>
      <c r="AB30" s="747"/>
      <c r="AC30" s="747"/>
      <c r="AD30" s="747"/>
      <c r="AE30" s="748"/>
      <c r="AF30" s="749">
        <v>25</v>
      </c>
      <c r="AG30" s="750"/>
      <c r="AH30" s="750"/>
      <c r="AI30" s="750"/>
      <c r="AJ30" s="751"/>
      <c r="AK30" s="818">
        <v>179</v>
      </c>
      <c r="AL30" s="819"/>
      <c r="AM30" s="819"/>
      <c r="AN30" s="819"/>
      <c r="AO30" s="819"/>
      <c r="AP30" s="819" t="s">
        <v>551</v>
      </c>
      <c r="AQ30" s="819"/>
      <c r="AR30" s="819"/>
      <c r="AS30" s="819"/>
      <c r="AT30" s="819"/>
      <c r="AU30" s="819" t="s">
        <v>551</v>
      </c>
      <c r="AV30" s="819"/>
      <c r="AW30" s="819"/>
      <c r="AX30" s="819"/>
      <c r="AY30" s="819"/>
      <c r="AZ30" s="820" t="s">
        <v>550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226</v>
      </c>
      <c r="R31" s="747"/>
      <c r="S31" s="747"/>
      <c r="T31" s="747"/>
      <c r="U31" s="747"/>
      <c r="V31" s="747">
        <v>783</v>
      </c>
      <c r="W31" s="747"/>
      <c r="X31" s="747"/>
      <c r="Y31" s="747"/>
      <c r="Z31" s="747"/>
      <c r="AA31" s="747">
        <v>-557</v>
      </c>
      <c r="AB31" s="747"/>
      <c r="AC31" s="747"/>
      <c r="AD31" s="747"/>
      <c r="AE31" s="748"/>
      <c r="AF31" s="749">
        <v>-557</v>
      </c>
      <c r="AG31" s="750"/>
      <c r="AH31" s="750"/>
      <c r="AI31" s="750"/>
      <c r="AJ31" s="751"/>
      <c r="AK31" s="818">
        <v>203</v>
      </c>
      <c r="AL31" s="819"/>
      <c r="AM31" s="819"/>
      <c r="AN31" s="819"/>
      <c r="AO31" s="819"/>
      <c r="AP31" s="819">
        <v>57</v>
      </c>
      <c r="AQ31" s="819"/>
      <c r="AR31" s="819"/>
      <c r="AS31" s="819"/>
      <c r="AT31" s="819"/>
      <c r="AU31" s="819" t="s">
        <v>550</v>
      </c>
      <c r="AV31" s="819"/>
      <c r="AW31" s="819"/>
      <c r="AX31" s="819"/>
      <c r="AY31" s="819"/>
      <c r="AZ31" s="820" t="s">
        <v>550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1840</v>
      </c>
      <c r="R32" s="747"/>
      <c r="S32" s="747"/>
      <c r="T32" s="747"/>
      <c r="U32" s="747"/>
      <c r="V32" s="747">
        <v>2052</v>
      </c>
      <c r="W32" s="747"/>
      <c r="X32" s="747"/>
      <c r="Y32" s="747"/>
      <c r="Z32" s="747"/>
      <c r="AA32" s="747">
        <v>-212</v>
      </c>
      <c r="AB32" s="747"/>
      <c r="AC32" s="747"/>
      <c r="AD32" s="747"/>
      <c r="AE32" s="748"/>
      <c r="AF32" s="749">
        <v>1656</v>
      </c>
      <c r="AG32" s="750"/>
      <c r="AH32" s="750"/>
      <c r="AI32" s="750"/>
      <c r="AJ32" s="751"/>
      <c r="AK32" s="818">
        <v>25</v>
      </c>
      <c r="AL32" s="819"/>
      <c r="AM32" s="819"/>
      <c r="AN32" s="819"/>
      <c r="AO32" s="819"/>
      <c r="AP32" s="819">
        <v>3575</v>
      </c>
      <c r="AQ32" s="819"/>
      <c r="AR32" s="819"/>
      <c r="AS32" s="819"/>
      <c r="AT32" s="819"/>
      <c r="AU32" s="819" t="s">
        <v>550</v>
      </c>
      <c r="AV32" s="819"/>
      <c r="AW32" s="819"/>
      <c r="AX32" s="819"/>
      <c r="AY32" s="819"/>
      <c r="AZ32" s="820" t="s">
        <v>550</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570</v>
      </c>
      <c r="C33" s="744"/>
      <c r="D33" s="744"/>
      <c r="E33" s="744"/>
      <c r="F33" s="744"/>
      <c r="G33" s="744"/>
      <c r="H33" s="744"/>
      <c r="I33" s="744"/>
      <c r="J33" s="744"/>
      <c r="K33" s="744"/>
      <c r="L33" s="744"/>
      <c r="M33" s="744"/>
      <c r="N33" s="744"/>
      <c r="O33" s="744"/>
      <c r="P33" s="745"/>
      <c r="Q33" s="746">
        <v>5973</v>
      </c>
      <c r="R33" s="747"/>
      <c r="S33" s="747"/>
      <c r="T33" s="747"/>
      <c r="U33" s="747"/>
      <c r="V33" s="747">
        <v>7268</v>
      </c>
      <c r="W33" s="747"/>
      <c r="X33" s="747"/>
      <c r="Y33" s="747"/>
      <c r="Z33" s="747"/>
      <c r="AA33" s="747">
        <v>-1294</v>
      </c>
      <c r="AB33" s="747"/>
      <c r="AC33" s="747"/>
      <c r="AD33" s="747"/>
      <c r="AE33" s="748"/>
      <c r="AF33" s="749">
        <v>-216</v>
      </c>
      <c r="AG33" s="750"/>
      <c r="AH33" s="750"/>
      <c r="AI33" s="750"/>
      <c r="AJ33" s="751"/>
      <c r="AK33" s="818">
        <v>1000</v>
      </c>
      <c r="AL33" s="819"/>
      <c r="AM33" s="819"/>
      <c r="AN33" s="819"/>
      <c r="AO33" s="819"/>
      <c r="AP33" s="819">
        <v>6039</v>
      </c>
      <c r="AQ33" s="819"/>
      <c r="AR33" s="819"/>
      <c r="AS33" s="819"/>
      <c r="AT33" s="819"/>
      <c r="AU33" s="819">
        <v>3453</v>
      </c>
      <c r="AV33" s="819"/>
      <c r="AW33" s="819"/>
      <c r="AX33" s="819"/>
      <c r="AY33" s="819"/>
      <c r="AZ33" s="820">
        <v>4.0999999999999996</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4288</v>
      </c>
      <c r="R34" s="747"/>
      <c r="S34" s="747"/>
      <c r="T34" s="747"/>
      <c r="U34" s="747"/>
      <c r="V34" s="747">
        <v>4214</v>
      </c>
      <c r="W34" s="747"/>
      <c r="X34" s="747"/>
      <c r="Y34" s="747"/>
      <c r="Z34" s="747"/>
      <c r="AA34" s="747">
        <v>74</v>
      </c>
      <c r="AB34" s="747"/>
      <c r="AC34" s="747"/>
      <c r="AD34" s="747"/>
      <c r="AE34" s="748"/>
      <c r="AF34" s="749">
        <v>60</v>
      </c>
      <c r="AG34" s="750"/>
      <c r="AH34" s="750"/>
      <c r="AI34" s="750"/>
      <c r="AJ34" s="751"/>
      <c r="AK34" s="818">
        <v>1912</v>
      </c>
      <c r="AL34" s="819"/>
      <c r="AM34" s="819"/>
      <c r="AN34" s="819"/>
      <c r="AO34" s="819"/>
      <c r="AP34" s="819">
        <v>26910</v>
      </c>
      <c r="AQ34" s="819"/>
      <c r="AR34" s="819"/>
      <c r="AS34" s="819"/>
      <c r="AT34" s="819"/>
      <c r="AU34" s="819">
        <v>20802</v>
      </c>
      <c r="AV34" s="819"/>
      <c r="AW34" s="819"/>
      <c r="AX34" s="819"/>
      <c r="AY34" s="819"/>
      <c r="AZ34" s="820" t="s">
        <v>550</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582</v>
      </c>
      <c r="AG63" s="830"/>
      <c r="AH63" s="830"/>
      <c r="AI63" s="830"/>
      <c r="AJ63" s="831"/>
      <c r="AK63" s="832"/>
      <c r="AL63" s="827"/>
      <c r="AM63" s="827"/>
      <c r="AN63" s="827"/>
      <c r="AO63" s="827"/>
      <c r="AP63" s="830">
        <v>36581</v>
      </c>
      <c r="AQ63" s="830"/>
      <c r="AR63" s="830"/>
      <c r="AS63" s="830"/>
      <c r="AT63" s="830"/>
      <c r="AU63" s="830">
        <v>24255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552</v>
      </c>
      <c r="C68" s="858"/>
      <c r="D68" s="858"/>
      <c r="E68" s="858"/>
      <c r="F68" s="858"/>
      <c r="G68" s="858"/>
      <c r="H68" s="858"/>
      <c r="I68" s="858"/>
      <c r="J68" s="858"/>
      <c r="K68" s="858"/>
      <c r="L68" s="858"/>
      <c r="M68" s="858"/>
      <c r="N68" s="858"/>
      <c r="O68" s="858"/>
      <c r="P68" s="859"/>
      <c r="Q68" s="860">
        <v>35</v>
      </c>
      <c r="R68" s="854"/>
      <c r="S68" s="854"/>
      <c r="T68" s="854"/>
      <c r="U68" s="854"/>
      <c r="V68" s="854">
        <v>29</v>
      </c>
      <c r="W68" s="854"/>
      <c r="X68" s="854"/>
      <c r="Y68" s="854"/>
      <c r="Z68" s="854"/>
      <c r="AA68" s="854">
        <v>6</v>
      </c>
      <c r="AB68" s="854"/>
      <c r="AC68" s="854"/>
      <c r="AD68" s="854"/>
      <c r="AE68" s="854"/>
      <c r="AF68" s="854">
        <v>6</v>
      </c>
      <c r="AG68" s="854"/>
      <c r="AH68" s="854"/>
      <c r="AI68" s="854"/>
      <c r="AJ68" s="854"/>
      <c r="AK68" s="854" t="s">
        <v>550</v>
      </c>
      <c r="AL68" s="854"/>
      <c r="AM68" s="854"/>
      <c r="AN68" s="854"/>
      <c r="AO68" s="854"/>
      <c r="AP68" s="854" t="s">
        <v>550</v>
      </c>
      <c r="AQ68" s="854"/>
      <c r="AR68" s="854"/>
      <c r="AS68" s="854"/>
      <c r="AT68" s="854"/>
      <c r="AU68" s="854" t="s">
        <v>550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553</v>
      </c>
      <c r="C69" s="862"/>
      <c r="D69" s="862"/>
      <c r="E69" s="862"/>
      <c r="F69" s="862"/>
      <c r="G69" s="862"/>
      <c r="H69" s="862"/>
      <c r="I69" s="862"/>
      <c r="J69" s="862"/>
      <c r="K69" s="862"/>
      <c r="L69" s="862"/>
      <c r="M69" s="862"/>
      <c r="N69" s="862"/>
      <c r="O69" s="862"/>
      <c r="P69" s="863"/>
      <c r="Q69" s="864">
        <v>334</v>
      </c>
      <c r="R69" s="819"/>
      <c r="S69" s="819"/>
      <c r="T69" s="819"/>
      <c r="U69" s="819"/>
      <c r="V69" s="819">
        <v>318</v>
      </c>
      <c r="W69" s="819"/>
      <c r="X69" s="819"/>
      <c r="Y69" s="819"/>
      <c r="Z69" s="819"/>
      <c r="AA69" s="819">
        <v>16</v>
      </c>
      <c r="AB69" s="819"/>
      <c r="AC69" s="819"/>
      <c r="AD69" s="819"/>
      <c r="AE69" s="819"/>
      <c r="AF69" s="819">
        <v>269</v>
      </c>
      <c r="AG69" s="819"/>
      <c r="AH69" s="819"/>
      <c r="AI69" s="819"/>
      <c r="AJ69" s="819"/>
      <c r="AK69" s="819" t="s">
        <v>550</v>
      </c>
      <c r="AL69" s="819"/>
      <c r="AM69" s="819"/>
      <c r="AN69" s="819"/>
      <c r="AO69" s="819"/>
      <c r="AP69" s="819" t="s">
        <v>550</v>
      </c>
      <c r="AQ69" s="819"/>
      <c r="AR69" s="819"/>
      <c r="AS69" s="819"/>
      <c r="AT69" s="819"/>
      <c r="AU69" s="819" t="s">
        <v>551</v>
      </c>
      <c r="AV69" s="819"/>
      <c r="AW69" s="819"/>
      <c r="AX69" s="819"/>
      <c r="AY69" s="819"/>
      <c r="AZ69" s="865" t="s">
        <v>566</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554</v>
      </c>
      <c r="C70" s="862"/>
      <c r="D70" s="862"/>
      <c r="E70" s="862"/>
      <c r="F70" s="862"/>
      <c r="G70" s="862"/>
      <c r="H70" s="862"/>
      <c r="I70" s="862"/>
      <c r="J70" s="862"/>
      <c r="K70" s="862"/>
      <c r="L70" s="862"/>
      <c r="M70" s="862"/>
      <c r="N70" s="862"/>
      <c r="O70" s="862"/>
      <c r="P70" s="863"/>
      <c r="Q70" s="864">
        <v>21</v>
      </c>
      <c r="R70" s="819"/>
      <c r="S70" s="819"/>
      <c r="T70" s="819"/>
      <c r="U70" s="819"/>
      <c r="V70" s="819">
        <v>21</v>
      </c>
      <c r="W70" s="819"/>
      <c r="X70" s="819"/>
      <c r="Y70" s="819"/>
      <c r="Z70" s="819"/>
      <c r="AA70" s="819">
        <v>0</v>
      </c>
      <c r="AB70" s="819"/>
      <c r="AC70" s="819"/>
      <c r="AD70" s="819"/>
      <c r="AE70" s="819"/>
      <c r="AF70" s="819">
        <v>0</v>
      </c>
      <c r="AG70" s="819"/>
      <c r="AH70" s="819"/>
      <c r="AI70" s="819"/>
      <c r="AJ70" s="819"/>
      <c r="AK70" s="819" t="s">
        <v>550</v>
      </c>
      <c r="AL70" s="819"/>
      <c r="AM70" s="819"/>
      <c r="AN70" s="819"/>
      <c r="AO70" s="819"/>
      <c r="AP70" s="819" t="s">
        <v>550</v>
      </c>
      <c r="AQ70" s="819"/>
      <c r="AR70" s="819"/>
      <c r="AS70" s="819"/>
      <c r="AT70" s="819"/>
      <c r="AU70" s="819" t="s">
        <v>550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555</v>
      </c>
      <c r="C71" s="862"/>
      <c r="D71" s="862"/>
      <c r="E71" s="862"/>
      <c r="F71" s="862"/>
      <c r="G71" s="862"/>
      <c r="H71" s="862"/>
      <c r="I71" s="862"/>
      <c r="J71" s="862"/>
      <c r="K71" s="862"/>
      <c r="L71" s="862"/>
      <c r="M71" s="862"/>
      <c r="N71" s="862"/>
      <c r="O71" s="862"/>
      <c r="P71" s="863"/>
      <c r="Q71" s="864">
        <v>67</v>
      </c>
      <c r="R71" s="819"/>
      <c r="S71" s="819"/>
      <c r="T71" s="819"/>
      <c r="U71" s="819"/>
      <c r="V71" s="819">
        <v>67</v>
      </c>
      <c r="W71" s="819"/>
      <c r="X71" s="819"/>
      <c r="Y71" s="819"/>
      <c r="Z71" s="819"/>
      <c r="AA71" s="819">
        <v>0</v>
      </c>
      <c r="AB71" s="819"/>
      <c r="AC71" s="819"/>
      <c r="AD71" s="819"/>
      <c r="AE71" s="819"/>
      <c r="AF71" s="819">
        <v>0</v>
      </c>
      <c r="AG71" s="819"/>
      <c r="AH71" s="819"/>
      <c r="AI71" s="819"/>
      <c r="AJ71" s="819"/>
      <c r="AK71" s="819" t="s">
        <v>550</v>
      </c>
      <c r="AL71" s="819"/>
      <c r="AM71" s="819"/>
      <c r="AN71" s="819"/>
      <c r="AO71" s="819"/>
      <c r="AP71" s="819">
        <v>19</v>
      </c>
      <c r="AQ71" s="819"/>
      <c r="AR71" s="819"/>
      <c r="AS71" s="819"/>
      <c r="AT71" s="819"/>
      <c r="AU71" s="819">
        <v>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556</v>
      </c>
      <c r="C72" s="862"/>
      <c r="D72" s="862"/>
      <c r="E72" s="862"/>
      <c r="F72" s="862"/>
      <c r="G72" s="862"/>
      <c r="H72" s="862"/>
      <c r="I72" s="862"/>
      <c r="J72" s="862"/>
      <c r="K72" s="862"/>
      <c r="L72" s="862"/>
      <c r="M72" s="862"/>
      <c r="N72" s="862"/>
      <c r="O72" s="862"/>
      <c r="P72" s="863"/>
      <c r="Q72" s="864">
        <v>4580</v>
      </c>
      <c r="R72" s="819"/>
      <c r="S72" s="819"/>
      <c r="T72" s="819"/>
      <c r="U72" s="819"/>
      <c r="V72" s="819">
        <v>4482</v>
      </c>
      <c r="W72" s="819"/>
      <c r="X72" s="819"/>
      <c r="Y72" s="819"/>
      <c r="Z72" s="819"/>
      <c r="AA72" s="819">
        <v>98</v>
      </c>
      <c r="AB72" s="819"/>
      <c r="AC72" s="819"/>
      <c r="AD72" s="819"/>
      <c r="AE72" s="819"/>
      <c r="AF72" s="819">
        <v>93</v>
      </c>
      <c r="AG72" s="819"/>
      <c r="AH72" s="819"/>
      <c r="AI72" s="819"/>
      <c r="AJ72" s="819"/>
      <c r="AK72" s="819">
        <v>651</v>
      </c>
      <c r="AL72" s="819"/>
      <c r="AM72" s="819"/>
      <c r="AN72" s="819"/>
      <c r="AO72" s="819"/>
      <c r="AP72" s="819">
        <v>2861</v>
      </c>
      <c r="AQ72" s="819"/>
      <c r="AR72" s="819"/>
      <c r="AS72" s="819"/>
      <c r="AT72" s="819"/>
      <c r="AU72" s="819">
        <v>798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557</v>
      </c>
      <c r="C73" s="862"/>
      <c r="D73" s="862"/>
      <c r="E73" s="862"/>
      <c r="F73" s="862"/>
      <c r="G73" s="862"/>
      <c r="H73" s="862"/>
      <c r="I73" s="862"/>
      <c r="J73" s="862"/>
      <c r="K73" s="862"/>
      <c r="L73" s="862"/>
      <c r="M73" s="862"/>
      <c r="N73" s="862"/>
      <c r="O73" s="862"/>
      <c r="P73" s="863"/>
      <c r="Q73" s="864">
        <v>365</v>
      </c>
      <c r="R73" s="819"/>
      <c r="S73" s="819"/>
      <c r="T73" s="819"/>
      <c r="U73" s="819"/>
      <c r="V73" s="819">
        <v>365</v>
      </c>
      <c r="W73" s="819"/>
      <c r="X73" s="819"/>
      <c r="Y73" s="819"/>
      <c r="Z73" s="819"/>
      <c r="AA73" s="819" t="s">
        <v>572</v>
      </c>
      <c r="AB73" s="819"/>
      <c r="AC73" s="819"/>
      <c r="AD73" s="819"/>
      <c r="AE73" s="819"/>
      <c r="AF73" s="819">
        <v>2</v>
      </c>
      <c r="AG73" s="819"/>
      <c r="AH73" s="819"/>
      <c r="AI73" s="819"/>
      <c r="AJ73" s="819"/>
      <c r="AK73" s="819" t="s">
        <v>550</v>
      </c>
      <c r="AL73" s="819"/>
      <c r="AM73" s="819"/>
      <c r="AN73" s="819"/>
      <c r="AO73" s="819"/>
      <c r="AP73" s="819">
        <v>6179</v>
      </c>
      <c r="AQ73" s="819"/>
      <c r="AR73" s="819"/>
      <c r="AS73" s="819"/>
      <c r="AT73" s="819"/>
      <c r="AU73" s="819">
        <v>884</v>
      </c>
      <c r="AV73" s="819"/>
      <c r="AW73" s="819"/>
      <c r="AX73" s="819"/>
      <c r="AY73" s="819"/>
      <c r="AZ73" s="865" t="s">
        <v>567</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558</v>
      </c>
      <c r="C74" s="862"/>
      <c r="D74" s="862"/>
      <c r="E74" s="862"/>
      <c r="F74" s="862"/>
      <c r="G74" s="862"/>
      <c r="H74" s="862"/>
      <c r="I74" s="862"/>
      <c r="J74" s="862"/>
      <c r="K74" s="862"/>
      <c r="L74" s="862"/>
      <c r="M74" s="862"/>
      <c r="N74" s="862"/>
      <c r="O74" s="862"/>
      <c r="P74" s="863"/>
      <c r="Q74" s="864">
        <v>697</v>
      </c>
      <c r="R74" s="819"/>
      <c r="S74" s="819"/>
      <c r="T74" s="819"/>
      <c r="U74" s="819"/>
      <c r="V74" s="819">
        <v>650</v>
      </c>
      <c r="W74" s="819"/>
      <c r="X74" s="819"/>
      <c r="Y74" s="819"/>
      <c r="Z74" s="819"/>
      <c r="AA74" s="819">
        <v>47</v>
      </c>
      <c r="AB74" s="819"/>
      <c r="AC74" s="819"/>
      <c r="AD74" s="819"/>
      <c r="AE74" s="819"/>
      <c r="AF74" s="819">
        <v>47</v>
      </c>
      <c r="AG74" s="819"/>
      <c r="AH74" s="819"/>
      <c r="AI74" s="819"/>
      <c r="AJ74" s="819"/>
      <c r="AK74" s="819" t="s">
        <v>550</v>
      </c>
      <c r="AL74" s="819"/>
      <c r="AM74" s="819"/>
      <c r="AN74" s="819"/>
      <c r="AO74" s="819"/>
      <c r="AP74" s="819">
        <v>48</v>
      </c>
      <c r="AQ74" s="819"/>
      <c r="AR74" s="819"/>
      <c r="AS74" s="819"/>
      <c r="AT74" s="819"/>
      <c r="AU74" s="819">
        <v>0</v>
      </c>
      <c r="AV74" s="819"/>
      <c r="AW74" s="819"/>
      <c r="AX74" s="819"/>
      <c r="AY74" s="819"/>
      <c r="AZ74" s="865" t="s">
        <v>567</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559</v>
      </c>
      <c r="C75" s="862"/>
      <c r="D75" s="862"/>
      <c r="E75" s="862"/>
      <c r="F75" s="862"/>
      <c r="G75" s="862"/>
      <c r="H75" s="862"/>
      <c r="I75" s="862"/>
      <c r="J75" s="862"/>
      <c r="K75" s="862"/>
      <c r="L75" s="862"/>
      <c r="M75" s="862"/>
      <c r="N75" s="862"/>
      <c r="O75" s="862"/>
      <c r="P75" s="863"/>
      <c r="Q75" s="867">
        <v>72172</v>
      </c>
      <c r="R75" s="868"/>
      <c r="S75" s="868"/>
      <c r="T75" s="868"/>
      <c r="U75" s="818"/>
      <c r="V75" s="869">
        <v>71769</v>
      </c>
      <c r="W75" s="868"/>
      <c r="X75" s="868"/>
      <c r="Y75" s="868"/>
      <c r="Z75" s="818"/>
      <c r="AA75" s="869">
        <v>402</v>
      </c>
      <c r="AB75" s="868"/>
      <c r="AC75" s="868"/>
      <c r="AD75" s="868"/>
      <c r="AE75" s="818"/>
      <c r="AF75" s="869">
        <v>402</v>
      </c>
      <c r="AG75" s="868"/>
      <c r="AH75" s="868"/>
      <c r="AI75" s="868"/>
      <c r="AJ75" s="818"/>
      <c r="AK75" s="869" t="s">
        <v>550</v>
      </c>
      <c r="AL75" s="868"/>
      <c r="AM75" s="868"/>
      <c r="AN75" s="868"/>
      <c r="AO75" s="818"/>
      <c r="AP75" s="869" t="s">
        <v>550</v>
      </c>
      <c r="AQ75" s="868"/>
      <c r="AR75" s="868"/>
      <c r="AS75" s="868"/>
      <c r="AT75" s="818"/>
      <c r="AU75" s="869" t="s">
        <v>550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560</v>
      </c>
      <c r="C76" s="862"/>
      <c r="D76" s="862"/>
      <c r="E76" s="862"/>
      <c r="F76" s="862"/>
      <c r="G76" s="862"/>
      <c r="H76" s="862"/>
      <c r="I76" s="862"/>
      <c r="J76" s="862"/>
      <c r="K76" s="862"/>
      <c r="L76" s="862"/>
      <c r="M76" s="862"/>
      <c r="N76" s="862"/>
      <c r="O76" s="862"/>
      <c r="P76" s="863"/>
      <c r="Q76" s="867">
        <v>194</v>
      </c>
      <c r="R76" s="868"/>
      <c r="S76" s="868"/>
      <c r="T76" s="868"/>
      <c r="U76" s="818"/>
      <c r="V76" s="869">
        <v>166</v>
      </c>
      <c r="W76" s="868"/>
      <c r="X76" s="868"/>
      <c r="Y76" s="868"/>
      <c r="Z76" s="818"/>
      <c r="AA76" s="869">
        <v>28</v>
      </c>
      <c r="AB76" s="868"/>
      <c r="AC76" s="868"/>
      <c r="AD76" s="868"/>
      <c r="AE76" s="818"/>
      <c r="AF76" s="869">
        <v>28</v>
      </c>
      <c r="AG76" s="868"/>
      <c r="AH76" s="868"/>
      <c r="AI76" s="868"/>
      <c r="AJ76" s="818"/>
      <c r="AK76" s="869">
        <v>11</v>
      </c>
      <c r="AL76" s="868"/>
      <c r="AM76" s="868"/>
      <c r="AN76" s="868"/>
      <c r="AO76" s="818"/>
      <c r="AP76" s="869" t="s">
        <v>550</v>
      </c>
      <c r="AQ76" s="868"/>
      <c r="AR76" s="868"/>
      <c r="AS76" s="868"/>
      <c r="AT76" s="818"/>
      <c r="AU76" s="869" t="s">
        <v>550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561</v>
      </c>
      <c r="C77" s="862"/>
      <c r="D77" s="862"/>
      <c r="E77" s="862"/>
      <c r="F77" s="862"/>
      <c r="G77" s="862"/>
      <c r="H77" s="862"/>
      <c r="I77" s="862"/>
      <c r="J77" s="862"/>
      <c r="K77" s="862"/>
      <c r="L77" s="862"/>
      <c r="M77" s="862"/>
      <c r="N77" s="862"/>
      <c r="O77" s="862"/>
      <c r="P77" s="863"/>
      <c r="Q77" s="867">
        <v>998134</v>
      </c>
      <c r="R77" s="868"/>
      <c r="S77" s="868"/>
      <c r="T77" s="868"/>
      <c r="U77" s="818"/>
      <c r="V77" s="869">
        <v>966662</v>
      </c>
      <c r="W77" s="868"/>
      <c r="X77" s="868"/>
      <c r="Y77" s="868"/>
      <c r="Z77" s="818"/>
      <c r="AA77" s="869">
        <v>31472</v>
      </c>
      <c r="AB77" s="868"/>
      <c r="AC77" s="868"/>
      <c r="AD77" s="868"/>
      <c r="AE77" s="818"/>
      <c r="AF77" s="869">
        <v>31472</v>
      </c>
      <c r="AG77" s="868"/>
      <c r="AH77" s="868"/>
      <c r="AI77" s="868"/>
      <c r="AJ77" s="818"/>
      <c r="AK77" s="869">
        <v>5942</v>
      </c>
      <c r="AL77" s="868"/>
      <c r="AM77" s="868"/>
      <c r="AN77" s="868"/>
      <c r="AO77" s="818"/>
      <c r="AP77" s="869" t="s">
        <v>550</v>
      </c>
      <c r="AQ77" s="868"/>
      <c r="AR77" s="868"/>
      <c r="AS77" s="868"/>
      <c r="AT77" s="818"/>
      <c r="AU77" s="869" t="s">
        <v>550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573</v>
      </c>
      <c r="C78" s="862"/>
      <c r="D78" s="862"/>
      <c r="E78" s="862"/>
      <c r="F78" s="862"/>
      <c r="G78" s="862"/>
      <c r="H78" s="862"/>
      <c r="I78" s="862"/>
      <c r="J78" s="862"/>
      <c r="K78" s="862"/>
      <c r="L78" s="862"/>
      <c r="M78" s="862"/>
      <c r="N78" s="862"/>
      <c r="O78" s="862"/>
      <c r="P78" s="863"/>
      <c r="Q78" s="864">
        <v>43564</v>
      </c>
      <c r="R78" s="819"/>
      <c r="S78" s="819"/>
      <c r="T78" s="819"/>
      <c r="U78" s="819"/>
      <c r="V78" s="819">
        <v>37771</v>
      </c>
      <c r="W78" s="819"/>
      <c r="X78" s="819"/>
      <c r="Y78" s="819"/>
      <c r="Z78" s="819"/>
      <c r="AA78" s="819">
        <v>5792</v>
      </c>
      <c r="AB78" s="819"/>
      <c r="AC78" s="819"/>
      <c r="AD78" s="819"/>
      <c r="AE78" s="819"/>
      <c r="AF78" s="819">
        <v>29201</v>
      </c>
      <c r="AG78" s="819"/>
      <c r="AH78" s="819"/>
      <c r="AI78" s="819"/>
      <c r="AJ78" s="819"/>
      <c r="AK78" s="819" t="s">
        <v>550</v>
      </c>
      <c r="AL78" s="819"/>
      <c r="AM78" s="819"/>
      <c r="AN78" s="819"/>
      <c r="AO78" s="819"/>
      <c r="AP78" s="819">
        <v>144908</v>
      </c>
      <c r="AQ78" s="819"/>
      <c r="AR78" s="819"/>
      <c r="AS78" s="819"/>
      <c r="AT78" s="819"/>
      <c r="AU78" s="819" t="s">
        <v>550</v>
      </c>
      <c r="AV78" s="819"/>
      <c r="AW78" s="819"/>
      <c r="AX78" s="819"/>
      <c r="AY78" s="819"/>
      <c r="AZ78" s="865" t="s">
        <v>566</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574</v>
      </c>
      <c r="C79" s="862"/>
      <c r="D79" s="862"/>
      <c r="E79" s="862"/>
      <c r="F79" s="862"/>
      <c r="G79" s="862"/>
      <c r="H79" s="862"/>
      <c r="I79" s="862"/>
      <c r="J79" s="862"/>
      <c r="K79" s="862"/>
      <c r="L79" s="862"/>
      <c r="M79" s="862"/>
      <c r="N79" s="862"/>
      <c r="O79" s="862"/>
      <c r="P79" s="863"/>
      <c r="Q79" s="864">
        <v>9051</v>
      </c>
      <c r="R79" s="819"/>
      <c r="S79" s="819"/>
      <c r="T79" s="819"/>
      <c r="U79" s="819"/>
      <c r="V79" s="819">
        <v>6088</v>
      </c>
      <c r="W79" s="819"/>
      <c r="X79" s="819"/>
      <c r="Y79" s="819"/>
      <c r="Z79" s="819"/>
      <c r="AA79" s="819">
        <v>2963</v>
      </c>
      <c r="AB79" s="819"/>
      <c r="AC79" s="819"/>
      <c r="AD79" s="819"/>
      <c r="AE79" s="819"/>
      <c r="AF79" s="819">
        <v>14577</v>
      </c>
      <c r="AG79" s="819"/>
      <c r="AH79" s="819"/>
      <c r="AI79" s="819"/>
      <c r="AJ79" s="819"/>
      <c r="AK79" s="819" t="s">
        <v>565</v>
      </c>
      <c r="AL79" s="819"/>
      <c r="AM79" s="819"/>
      <c r="AN79" s="819"/>
      <c r="AO79" s="819"/>
      <c r="AP79" s="819">
        <v>19295</v>
      </c>
      <c r="AQ79" s="819"/>
      <c r="AR79" s="819"/>
      <c r="AS79" s="819"/>
      <c r="AT79" s="819"/>
      <c r="AU79" s="819" t="s">
        <v>550</v>
      </c>
      <c r="AV79" s="819"/>
      <c r="AW79" s="819"/>
      <c r="AX79" s="819"/>
      <c r="AY79" s="819"/>
      <c r="AZ79" s="865" t="s">
        <v>566</v>
      </c>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76097</v>
      </c>
      <c r="AG88" s="830"/>
      <c r="AH88" s="830"/>
      <c r="AI88" s="830"/>
      <c r="AJ88" s="830"/>
      <c r="AK88" s="827"/>
      <c r="AL88" s="827"/>
      <c r="AM88" s="827"/>
      <c r="AN88" s="827"/>
      <c r="AO88" s="827"/>
      <c r="AP88" s="830">
        <v>173310</v>
      </c>
      <c r="AQ88" s="830"/>
      <c r="AR88" s="830"/>
      <c r="AS88" s="830"/>
      <c r="AT88" s="830"/>
      <c r="AU88" s="830">
        <v>1684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25</v>
      </c>
      <c r="CS102" s="838"/>
      <c r="CT102" s="838"/>
      <c r="CU102" s="838"/>
      <c r="CV102" s="881"/>
      <c r="CW102" s="880"/>
      <c r="CX102" s="838"/>
      <c r="CY102" s="838"/>
      <c r="CZ102" s="838"/>
      <c r="DA102" s="881"/>
      <c r="DB102" s="880"/>
      <c r="DC102" s="838"/>
      <c r="DD102" s="838"/>
      <c r="DE102" s="838"/>
      <c r="DF102" s="881"/>
      <c r="DG102" s="880">
        <v>3280</v>
      </c>
      <c r="DH102" s="838"/>
      <c r="DI102" s="838"/>
      <c r="DJ102" s="838"/>
      <c r="DK102" s="881"/>
      <c r="DL102" s="880"/>
      <c r="DM102" s="838"/>
      <c r="DN102" s="838"/>
      <c r="DO102" s="838"/>
      <c r="DP102" s="881"/>
      <c r="DQ102" s="880">
        <v>649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3667340</v>
      </c>
      <c r="AB110" s="890"/>
      <c r="AC110" s="890"/>
      <c r="AD110" s="890"/>
      <c r="AE110" s="891"/>
      <c r="AF110" s="892">
        <v>3565988</v>
      </c>
      <c r="AG110" s="890"/>
      <c r="AH110" s="890"/>
      <c r="AI110" s="890"/>
      <c r="AJ110" s="891"/>
      <c r="AK110" s="892">
        <v>3357642</v>
      </c>
      <c r="AL110" s="890"/>
      <c r="AM110" s="890"/>
      <c r="AN110" s="890"/>
      <c r="AO110" s="891"/>
      <c r="AP110" s="893">
        <v>24.2</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31707820</v>
      </c>
      <c r="BR110" s="927"/>
      <c r="BS110" s="927"/>
      <c r="BT110" s="927"/>
      <c r="BU110" s="927"/>
      <c r="BV110" s="927">
        <v>31918321</v>
      </c>
      <c r="BW110" s="927"/>
      <c r="BX110" s="927"/>
      <c r="BY110" s="927"/>
      <c r="BZ110" s="927"/>
      <c r="CA110" s="927">
        <v>31649077</v>
      </c>
      <c r="CB110" s="927"/>
      <c r="CC110" s="927"/>
      <c r="CD110" s="927"/>
      <c r="CE110" s="927"/>
      <c r="CF110" s="941">
        <v>228.3</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962499</v>
      </c>
      <c r="DH110" s="927"/>
      <c r="DI110" s="927"/>
      <c r="DJ110" s="927"/>
      <c r="DK110" s="927"/>
      <c r="DL110" s="927">
        <v>914627</v>
      </c>
      <c r="DM110" s="927"/>
      <c r="DN110" s="927"/>
      <c r="DO110" s="927"/>
      <c r="DP110" s="927"/>
      <c r="DQ110" s="927">
        <v>872232</v>
      </c>
      <c r="DR110" s="927"/>
      <c r="DS110" s="927"/>
      <c r="DT110" s="927"/>
      <c r="DU110" s="927"/>
      <c r="DV110" s="928">
        <v>6.3</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3630709</v>
      </c>
      <c r="BR111" s="920"/>
      <c r="BS111" s="920"/>
      <c r="BT111" s="920"/>
      <c r="BU111" s="920"/>
      <c r="BV111" s="920">
        <v>3565720</v>
      </c>
      <c r="BW111" s="920"/>
      <c r="BX111" s="920"/>
      <c r="BY111" s="920"/>
      <c r="BZ111" s="920"/>
      <c r="CA111" s="920">
        <v>3515455</v>
      </c>
      <c r="CB111" s="920"/>
      <c r="CC111" s="920"/>
      <c r="CD111" s="920"/>
      <c r="CE111" s="920"/>
      <c r="CF111" s="914">
        <v>25.4</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21390</v>
      </c>
      <c r="AB112" s="959"/>
      <c r="AC112" s="959"/>
      <c r="AD112" s="959"/>
      <c r="AE112" s="960"/>
      <c r="AF112" s="961">
        <v>21390</v>
      </c>
      <c r="AG112" s="959"/>
      <c r="AH112" s="959"/>
      <c r="AI112" s="959"/>
      <c r="AJ112" s="960"/>
      <c r="AK112" s="961">
        <v>21390</v>
      </c>
      <c r="AL112" s="959"/>
      <c r="AM112" s="959"/>
      <c r="AN112" s="959"/>
      <c r="AO112" s="960"/>
      <c r="AP112" s="962">
        <v>0.2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25107457</v>
      </c>
      <c r="BR112" s="920"/>
      <c r="BS112" s="920"/>
      <c r="BT112" s="920"/>
      <c r="BU112" s="920"/>
      <c r="BV112" s="920">
        <v>24834193</v>
      </c>
      <c r="BW112" s="920"/>
      <c r="BX112" s="920"/>
      <c r="BY112" s="920"/>
      <c r="BZ112" s="920"/>
      <c r="CA112" s="920">
        <v>24255001</v>
      </c>
      <c r="CB112" s="920"/>
      <c r="CC112" s="920"/>
      <c r="CD112" s="920"/>
      <c r="CE112" s="920"/>
      <c r="CF112" s="914">
        <v>174.9</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1816723</v>
      </c>
      <c r="AB113" s="934"/>
      <c r="AC113" s="934"/>
      <c r="AD113" s="934"/>
      <c r="AE113" s="935"/>
      <c r="AF113" s="936">
        <v>1903506</v>
      </c>
      <c r="AG113" s="934"/>
      <c r="AH113" s="934"/>
      <c r="AI113" s="934"/>
      <c r="AJ113" s="935"/>
      <c r="AK113" s="936">
        <v>2029872</v>
      </c>
      <c r="AL113" s="934"/>
      <c r="AM113" s="934"/>
      <c r="AN113" s="934"/>
      <c r="AO113" s="935"/>
      <c r="AP113" s="937">
        <v>14.6</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2247630</v>
      </c>
      <c r="BR113" s="920"/>
      <c r="BS113" s="920"/>
      <c r="BT113" s="920"/>
      <c r="BU113" s="920"/>
      <c r="BV113" s="920">
        <v>1933889</v>
      </c>
      <c r="BW113" s="920"/>
      <c r="BX113" s="920"/>
      <c r="BY113" s="920"/>
      <c r="BZ113" s="920"/>
      <c r="CA113" s="920">
        <v>1683287</v>
      </c>
      <c r="CB113" s="920"/>
      <c r="CC113" s="920"/>
      <c r="CD113" s="920"/>
      <c r="CE113" s="920"/>
      <c r="CF113" s="914">
        <v>12.1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423751</v>
      </c>
      <c r="AB114" s="959"/>
      <c r="AC114" s="959"/>
      <c r="AD114" s="959"/>
      <c r="AE114" s="960"/>
      <c r="AF114" s="961">
        <v>417163</v>
      </c>
      <c r="AG114" s="959"/>
      <c r="AH114" s="959"/>
      <c r="AI114" s="959"/>
      <c r="AJ114" s="960"/>
      <c r="AK114" s="961">
        <v>445291</v>
      </c>
      <c r="AL114" s="959"/>
      <c r="AM114" s="959"/>
      <c r="AN114" s="959"/>
      <c r="AO114" s="960"/>
      <c r="AP114" s="962">
        <v>3.2</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3870046</v>
      </c>
      <c r="BR114" s="920"/>
      <c r="BS114" s="920"/>
      <c r="BT114" s="920"/>
      <c r="BU114" s="920"/>
      <c r="BV114" s="920">
        <v>3356520</v>
      </c>
      <c r="BW114" s="920"/>
      <c r="BX114" s="920"/>
      <c r="BY114" s="920"/>
      <c r="BZ114" s="920"/>
      <c r="CA114" s="920">
        <v>3094356</v>
      </c>
      <c r="CB114" s="920"/>
      <c r="CC114" s="920"/>
      <c r="CD114" s="920"/>
      <c r="CE114" s="920"/>
      <c r="CF114" s="914">
        <v>22.3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107381</v>
      </c>
      <c r="AB115" s="934"/>
      <c r="AC115" s="934"/>
      <c r="AD115" s="934"/>
      <c r="AE115" s="935"/>
      <c r="AF115" s="936">
        <v>105082</v>
      </c>
      <c r="AG115" s="934"/>
      <c r="AH115" s="934"/>
      <c r="AI115" s="934"/>
      <c r="AJ115" s="935"/>
      <c r="AK115" s="936">
        <v>527239</v>
      </c>
      <c r="AL115" s="934"/>
      <c r="AM115" s="934"/>
      <c r="AN115" s="934"/>
      <c r="AO115" s="935"/>
      <c r="AP115" s="937">
        <v>3.8</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1042209</v>
      </c>
      <c r="BR115" s="920"/>
      <c r="BS115" s="920"/>
      <c r="BT115" s="920"/>
      <c r="BU115" s="920"/>
      <c r="BV115" s="920">
        <v>1058373</v>
      </c>
      <c r="BW115" s="920"/>
      <c r="BX115" s="920"/>
      <c r="BY115" s="920"/>
      <c r="BZ115" s="920"/>
      <c r="CA115" s="920">
        <v>648669</v>
      </c>
      <c r="CB115" s="920"/>
      <c r="CC115" s="920"/>
      <c r="CD115" s="920"/>
      <c r="CE115" s="920"/>
      <c r="CF115" s="914">
        <v>4.7</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2462742</v>
      </c>
      <c r="DH115" s="959"/>
      <c r="DI115" s="959"/>
      <c r="DJ115" s="959"/>
      <c r="DK115" s="960"/>
      <c r="DL115" s="961">
        <v>2502007</v>
      </c>
      <c r="DM115" s="959"/>
      <c r="DN115" s="959"/>
      <c r="DO115" s="959"/>
      <c r="DP115" s="960"/>
      <c r="DQ115" s="961">
        <v>2543173</v>
      </c>
      <c r="DR115" s="959"/>
      <c r="DS115" s="959"/>
      <c r="DT115" s="959"/>
      <c r="DU115" s="960"/>
      <c r="DV115" s="962">
        <v>18.3</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2845</v>
      </c>
      <c r="AB116" s="959"/>
      <c r="AC116" s="959"/>
      <c r="AD116" s="959"/>
      <c r="AE116" s="960"/>
      <c r="AF116" s="961">
        <v>1726</v>
      </c>
      <c r="AG116" s="959"/>
      <c r="AH116" s="959"/>
      <c r="AI116" s="959"/>
      <c r="AJ116" s="960"/>
      <c r="AK116" s="961">
        <v>2667</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205468</v>
      </c>
      <c r="DH116" s="959"/>
      <c r="DI116" s="959"/>
      <c r="DJ116" s="959"/>
      <c r="DK116" s="960"/>
      <c r="DL116" s="961">
        <v>149086</v>
      </c>
      <c r="DM116" s="959"/>
      <c r="DN116" s="959"/>
      <c r="DO116" s="959"/>
      <c r="DP116" s="960"/>
      <c r="DQ116" s="961">
        <v>100050</v>
      </c>
      <c r="DR116" s="959"/>
      <c r="DS116" s="959"/>
      <c r="DT116" s="959"/>
      <c r="DU116" s="960"/>
      <c r="DV116" s="962">
        <v>0.7</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6039430</v>
      </c>
      <c r="AB117" s="966"/>
      <c r="AC117" s="966"/>
      <c r="AD117" s="966"/>
      <c r="AE117" s="967"/>
      <c r="AF117" s="965">
        <v>6014855</v>
      </c>
      <c r="AG117" s="966"/>
      <c r="AH117" s="966"/>
      <c r="AI117" s="966"/>
      <c r="AJ117" s="967"/>
      <c r="AK117" s="965">
        <v>6384101</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430</v>
      </c>
      <c r="BR117" s="986"/>
      <c r="BS117" s="986"/>
      <c r="BT117" s="986"/>
      <c r="BU117" s="986"/>
      <c r="BV117" s="986" t="s">
        <v>430</v>
      </c>
      <c r="BW117" s="986"/>
      <c r="BX117" s="986"/>
      <c r="BY117" s="986"/>
      <c r="BZ117" s="986"/>
      <c r="CA117" s="986" t="s">
        <v>430</v>
      </c>
      <c r="CB117" s="986"/>
      <c r="CC117" s="986"/>
      <c r="CD117" s="986"/>
      <c r="CE117" s="986"/>
      <c r="CF117" s="914" t="s">
        <v>430</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430</v>
      </c>
      <c r="DH117" s="959"/>
      <c r="DI117" s="959"/>
      <c r="DJ117" s="959"/>
      <c r="DK117" s="960"/>
      <c r="DL117" s="961" t="s">
        <v>430</v>
      </c>
      <c r="DM117" s="959"/>
      <c r="DN117" s="959"/>
      <c r="DO117" s="959"/>
      <c r="DP117" s="960"/>
      <c r="DQ117" s="961" t="s">
        <v>430</v>
      </c>
      <c r="DR117" s="959"/>
      <c r="DS117" s="959"/>
      <c r="DT117" s="959"/>
      <c r="DU117" s="960"/>
      <c r="DV117" s="962" t="s">
        <v>430</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67605871</v>
      </c>
      <c r="BR118" s="986"/>
      <c r="BS118" s="986"/>
      <c r="BT118" s="986"/>
      <c r="BU118" s="986"/>
      <c r="BV118" s="986">
        <v>66667016</v>
      </c>
      <c r="BW118" s="986"/>
      <c r="BX118" s="986"/>
      <c r="BY118" s="986"/>
      <c r="BZ118" s="986"/>
      <c r="CA118" s="986">
        <v>64845845</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434</v>
      </c>
      <c r="DH118" s="959"/>
      <c r="DI118" s="959"/>
      <c r="DJ118" s="959"/>
      <c r="DK118" s="960"/>
      <c r="DL118" s="961" t="s">
        <v>434</v>
      </c>
      <c r="DM118" s="959"/>
      <c r="DN118" s="959"/>
      <c r="DO118" s="959"/>
      <c r="DP118" s="960"/>
      <c r="DQ118" s="961" t="s">
        <v>434</v>
      </c>
      <c r="DR118" s="959"/>
      <c r="DS118" s="959"/>
      <c r="DT118" s="959"/>
      <c r="DU118" s="960"/>
      <c r="DV118" s="962" t="s">
        <v>434</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49111</v>
      </c>
      <c r="AB119" s="890"/>
      <c r="AC119" s="890"/>
      <c r="AD119" s="890"/>
      <c r="AE119" s="891"/>
      <c r="AF119" s="892">
        <v>48700</v>
      </c>
      <c r="AG119" s="890"/>
      <c r="AH119" s="890"/>
      <c r="AI119" s="890"/>
      <c r="AJ119" s="891"/>
      <c r="AK119" s="892">
        <v>49234</v>
      </c>
      <c r="AL119" s="890"/>
      <c r="AM119" s="890"/>
      <c r="AN119" s="890"/>
      <c r="AO119" s="891"/>
      <c r="AP119" s="893">
        <v>0.4</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2298592</v>
      </c>
      <c r="BR119" s="927"/>
      <c r="BS119" s="927"/>
      <c r="BT119" s="927"/>
      <c r="BU119" s="927"/>
      <c r="BV119" s="927">
        <v>3056982</v>
      </c>
      <c r="BW119" s="927"/>
      <c r="BX119" s="927"/>
      <c r="BY119" s="927"/>
      <c r="BZ119" s="927"/>
      <c r="CA119" s="927">
        <v>2622453</v>
      </c>
      <c r="CB119" s="927"/>
      <c r="CC119" s="927"/>
      <c r="CD119" s="927"/>
      <c r="CE119" s="927"/>
      <c r="CF119" s="941">
        <v>18.899999999999999</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434</v>
      </c>
      <c r="DH119" s="998"/>
      <c r="DI119" s="998"/>
      <c r="DJ119" s="998"/>
      <c r="DK119" s="999"/>
      <c r="DL119" s="1000" t="s">
        <v>434</v>
      </c>
      <c r="DM119" s="998"/>
      <c r="DN119" s="998"/>
      <c r="DO119" s="998"/>
      <c r="DP119" s="999"/>
      <c r="DQ119" s="1000" t="s">
        <v>434</v>
      </c>
      <c r="DR119" s="998"/>
      <c r="DS119" s="998"/>
      <c r="DT119" s="998"/>
      <c r="DU119" s="999"/>
      <c r="DV119" s="1001" t="s">
        <v>434</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434</v>
      </c>
      <c r="AB120" s="959"/>
      <c r="AC120" s="959"/>
      <c r="AD120" s="959"/>
      <c r="AE120" s="960"/>
      <c r="AF120" s="961" t="s">
        <v>434</v>
      </c>
      <c r="AG120" s="959"/>
      <c r="AH120" s="959"/>
      <c r="AI120" s="959"/>
      <c r="AJ120" s="960"/>
      <c r="AK120" s="961" t="s">
        <v>434</v>
      </c>
      <c r="AL120" s="959"/>
      <c r="AM120" s="959"/>
      <c r="AN120" s="959"/>
      <c r="AO120" s="960"/>
      <c r="AP120" s="962" t="s">
        <v>434</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8833785</v>
      </c>
      <c r="BR120" s="920"/>
      <c r="BS120" s="920"/>
      <c r="BT120" s="920"/>
      <c r="BU120" s="920"/>
      <c r="BV120" s="920">
        <v>8481984</v>
      </c>
      <c r="BW120" s="920"/>
      <c r="BX120" s="920"/>
      <c r="BY120" s="920"/>
      <c r="BZ120" s="920"/>
      <c r="CA120" s="920">
        <v>8058885</v>
      </c>
      <c r="CB120" s="920"/>
      <c r="CC120" s="920"/>
      <c r="CD120" s="920"/>
      <c r="CE120" s="920"/>
      <c r="CF120" s="914">
        <v>58.1</v>
      </c>
      <c r="CG120" s="915"/>
      <c r="CH120" s="915"/>
      <c r="CI120" s="915"/>
      <c r="CJ120" s="915"/>
      <c r="CK120" s="1013" t="s">
        <v>439</v>
      </c>
      <c r="CL120" s="1014"/>
      <c r="CM120" s="1014"/>
      <c r="CN120" s="1014"/>
      <c r="CO120" s="1015"/>
      <c r="CP120" s="1021" t="s">
        <v>440</v>
      </c>
      <c r="CQ120" s="1022"/>
      <c r="CR120" s="1022"/>
      <c r="CS120" s="1022"/>
      <c r="CT120" s="1022"/>
      <c r="CU120" s="1022"/>
      <c r="CV120" s="1022"/>
      <c r="CW120" s="1022"/>
      <c r="CX120" s="1022"/>
      <c r="CY120" s="1022"/>
      <c r="CZ120" s="1022"/>
      <c r="DA120" s="1022"/>
      <c r="DB120" s="1022"/>
      <c r="DC120" s="1022"/>
      <c r="DD120" s="1022"/>
      <c r="DE120" s="1022"/>
      <c r="DF120" s="1023"/>
      <c r="DG120" s="926">
        <v>20195866</v>
      </c>
      <c r="DH120" s="927"/>
      <c r="DI120" s="927"/>
      <c r="DJ120" s="927"/>
      <c r="DK120" s="927"/>
      <c r="DL120" s="927">
        <v>20285286</v>
      </c>
      <c r="DM120" s="927"/>
      <c r="DN120" s="927"/>
      <c r="DO120" s="927"/>
      <c r="DP120" s="927"/>
      <c r="DQ120" s="927">
        <v>20801811</v>
      </c>
      <c r="DR120" s="927"/>
      <c r="DS120" s="927"/>
      <c r="DT120" s="927"/>
      <c r="DU120" s="927"/>
      <c r="DV120" s="928">
        <v>150</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434</v>
      </c>
      <c r="AB121" s="959"/>
      <c r="AC121" s="959"/>
      <c r="AD121" s="959"/>
      <c r="AE121" s="960"/>
      <c r="AF121" s="961" t="s">
        <v>434</v>
      </c>
      <c r="AG121" s="959"/>
      <c r="AH121" s="959"/>
      <c r="AI121" s="959"/>
      <c r="AJ121" s="960"/>
      <c r="AK121" s="961" t="s">
        <v>434</v>
      </c>
      <c r="AL121" s="959"/>
      <c r="AM121" s="959"/>
      <c r="AN121" s="959"/>
      <c r="AO121" s="960"/>
      <c r="AP121" s="962" t="s">
        <v>434</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32499002</v>
      </c>
      <c r="BR121" s="986"/>
      <c r="BS121" s="986"/>
      <c r="BT121" s="986"/>
      <c r="BU121" s="986"/>
      <c r="BV121" s="986">
        <v>32905155</v>
      </c>
      <c r="BW121" s="986"/>
      <c r="BX121" s="986"/>
      <c r="BY121" s="986"/>
      <c r="BZ121" s="986"/>
      <c r="CA121" s="986">
        <v>32562309</v>
      </c>
      <c r="CB121" s="986"/>
      <c r="CC121" s="986"/>
      <c r="CD121" s="986"/>
      <c r="CE121" s="986"/>
      <c r="CF121" s="1024">
        <v>234.8</v>
      </c>
      <c r="CG121" s="1025"/>
      <c r="CH121" s="1025"/>
      <c r="CI121" s="1025"/>
      <c r="CJ121" s="1025"/>
      <c r="CK121" s="1016"/>
      <c r="CL121" s="1017"/>
      <c r="CM121" s="1017"/>
      <c r="CN121" s="1017"/>
      <c r="CO121" s="1018"/>
      <c r="CP121" s="1007" t="s">
        <v>443</v>
      </c>
      <c r="CQ121" s="1008"/>
      <c r="CR121" s="1008"/>
      <c r="CS121" s="1008"/>
      <c r="CT121" s="1008"/>
      <c r="CU121" s="1008"/>
      <c r="CV121" s="1008"/>
      <c r="CW121" s="1008"/>
      <c r="CX121" s="1008"/>
      <c r="CY121" s="1008"/>
      <c r="CZ121" s="1008"/>
      <c r="DA121" s="1008"/>
      <c r="DB121" s="1008"/>
      <c r="DC121" s="1008"/>
      <c r="DD121" s="1008"/>
      <c r="DE121" s="1008"/>
      <c r="DF121" s="1009"/>
      <c r="DG121" s="919">
        <v>4911591</v>
      </c>
      <c r="DH121" s="920"/>
      <c r="DI121" s="920"/>
      <c r="DJ121" s="920"/>
      <c r="DK121" s="920"/>
      <c r="DL121" s="920">
        <v>4548907</v>
      </c>
      <c r="DM121" s="920"/>
      <c r="DN121" s="920"/>
      <c r="DO121" s="920"/>
      <c r="DP121" s="920"/>
      <c r="DQ121" s="920">
        <v>3453190</v>
      </c>
      <c r="DR121" s="920"/>
      <c r="DS121" s="920"/>
      <c r="DT121" s="920"/>
      <c r="DU121" s="920"/>
      <c r="DV121" s="921">
        <v>24.9</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434</v>
      </c>
      <c r="AB122" s="959"/>
      <c r="AC122" s="959"/>
      <c r="AD122" s="959"/>
      <c r="AE122" s="960"/>
      <c r="AF122" s="961" t="s">
        <v>434</v>
      </c>
      <c r="AG122" s="959"/>
      <c r="AH122" s="959"/>
      <c r="AI122" s="959"/>
      <c r="AJ122" s="960"/>
      <c r="AK122" s="961" t="s">
        <v>434</v>
      </c>
      <c r="AL122" s="959"/>
      <c r="AM122" s="959"/>
      <c r="AN122" s="959"/>
      <c r="AO122" s="960"/>
      <c r="AP122" s="962" t="s">
        <v>434</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444</v>
      </c>
      <c r="BP122" s="994"/>
      <c r="BQ122" s="1034">
        <v>43631379</v>
      </c>
      <c r="BR122" s="1035"/>
      <c r="BS122" s="1035"/>
      <c r="BT122" s="1035"/>
      <c r="BU122" s="1035"/>
      <c r="BV122" s="1035">
        <v>44444121</v>
      </c>
      <c r="BW122" s="1035"/>
      <c r="BX122" s="1035"/>
      <c r="BY122" s="1035"/>
      <c r="BZ122" s="1035"/>
      <c r="CA122" s="1035">
        <v>43243647</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55595</v>
      </c>
      <c r="AB123" s="959"/>
      <c r="AC123" s="959"/>
      <c r="AD123" s="959"/>
      <c r="AE123" s="960"/>
      <c r="AF123" s="961">
        <v>54417</v>
      </c>
      <c r="AG123" s="959"/>
      <c r="AH123" s="959"/>
      <c r="AI123" s="959"/>
      <c r="AJ123" s="960"/>
      <c r="AK123" s="961">
        <v>47754</v>
      </c>
      <c r="AL123" s="959"/>
      <c r="AM123" s="959"/>
      <c r="AN123" s="959"/>
      <c r="AO123" s="960"/>
      <c r="AP123" s="962">
        <v>0.3</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173.5</v>
      </c>
      <c r="BR123" s="1027"/>
      <c r="BS123" s="1027"/>
      <c r="BT123" s="1027"/>
      <c r="BU123" s="1027"/>
      <c r="BV123" s="1027">
        <v>159.1</v>
      </c>
      <c r="BW123" s="1027"/>
      <c r="BX123" s="1027"/>
      <c r="BY123" s="1027"/>
      <c r="BZ123" s="1027"/>
      <c r="CA123" s="1027">
        <v>155.69999999999999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v>428969</v>
      </c>
      <c r="AL126" s="959"/>
      <c r="AM126" s="959"/>
      <c r="AN126" s="959"/>
      <c r="AO126" s="960"/>
      <c r="AP126" s="962">
        <v>3.1</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v>1042209</v>
      </c>
      <c r="DH126" s="920"/>
      <c r="DI126" s="920"/>
      <c r="DJ126" s="920"/>
      <c r="DK126" s="920"/>
      <c r="DL126" s="920">
        <v>1058373</v>
      </c>
      <c r="DM126" s="920"/>
      <c r="DN126" s="920"/>
      <c r="DO126" s="920"/>
      <c r="DP126" s="920"/>
      <c r="DQ126" s="920">
        <v>648669</v>
      </c>
      <c r="DR126" s="920"/>
      <c r="DS126" s="920"/>
      <c r="DT126" s="920"/>
      <c r="DU126" s="920"/>
      <c r="DV126" s="921">
        <v>4.7</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2675</v>
      </c>
      <c r="AB127" s="959"/>
      <c r="AC127" s="959"/>
      <c r="AD127" s="959"/>
      <c r="AE127" s="960"/>
      <c r="AF127" s="961">
        <v>1965</v>
      </c>
      <c r="AG127" s="959"/>
      <c r="AH127" s="959"/>
      <c r="AI127" s="959"/>
      <c r="AJ127" s="960"/>
      <c r="AK127" s="961">
        <v>1282</v>
      </c>
      <c r="AL127" s="959"/>
      <c r="AM127" s="959"/>
      <c r="AN127" s="959"/>
      <c r="AO127" s="960"/>
      <c r="AP127" s="962">
        <v>0</v>
      </c>
      <c r="AQ127" s="963"/>
      <c r="AR127" s="963"/>
      <c r="AS127" s="963"/>
      <c r="AT127" s="964"/>
      <c r="AU127" s="233"/>
      <c r="AV127" s="233"/>
      <c r="AW127" s="233"/>
      <c r="AX127" s="886" t="s">
        <v>455</v>
      </c>
      <c r="AY127" s="887"/>
      <c r="AZ127" s="887"/>
      <c r="BA127" s="887"/>
      <c r="BB127" s="887"/>
      <c r="BC127" s="887"/>
      <c r="BD127" s="887"/>
      <c r="BE127" s="888"/>
      <c r="BF127" s="1041" t="s">
        <v>111</v>
      </c>
      <c r="BG127" s="1042"/>
      <c r="BH127" s="1042"/>
      <c r="BI127" s="1042"/>
      <c r="BJ127" s="1042"/>
      <c r="BK127" s="1042"/>
      <c r="BL127" s="1051"/>
      <c r="BM127" s="1041">
        <v>12.67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434</v>
      </c>
      <c r="DM127" s="1048"/>
      <c r="DN127" s="1048"/>
      <c r="DO127" s="1048"/>
      <c r="DP127" s="1048"/>
      <c r="DQ127" s="1048" t="s">
        <v>434</v>
      </c>
      <c r="DR127" s="1048"/>
      <c r="DS127" s="1048"/>
      <c r="DT127" s="1048"/>
      <c r="DU127" s="1048"/>
      <c r="DV127" s="1049" t="s">
        <v>434</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890920</v>
      </c>
      <c r="AB128" s="1090"/>
      <c r="AC128" s="1090"/>
      <c r="AD128" s="1090"/>
      <c r="AE128" s="1091"/>
      <c r="AF128" s="1092">
        <v>851603</v>
      </c>
      <c r="AG128" s="1090"/>
      <c r="AH128" s="1090"/>
      <c r="AI128" s="1090"/>
      <c r="AJ128" s="1091"/>
      <c r="AK128" s="1092">
        <v>828763</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460</v>
      </c>
      <c r="BG128" s="1067"/>
      <c r="BH128" s="1067"/>
      <c r="BI128" s="1067"/>
      <c r="BJ128" s="1067"/>
      <c r="BK128" s="1067"/>
      <c r="BL128" s="1068"/>
      <c r="BM128" s="1066">
        <v>17.670000000000002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16413587</v>
      </c>
      <c r="AB129" s="959"/>
      <c r="AC129" s="959"/>
      <c r="AD129" s="959"/>
      <c r="AE129" s="960"/>
      <c r="AF129" s="961">
        <v>16575766</v>
      </c>
      <c r="AG129" s="959"/>
      <c r="AH129" s="959"/>
      <c r="AI129" s="959"/>
      <c r="AJ129" s="960"/>
      <c r="AK129" s="961">
        <v>16546415</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19.100000000000001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2601080</v>
      </c>
      <c r="AB130" s="959"/>
      <c r="AC130" s="959"/>
      <c r="AD130" s="959"/>
      <c r="AE130" s="960"/>
      <c r="AF130" s="961">
        <v>2610985</v>
      </c>
      <c r="AG130" s="959"/>
      <c r="AH130" s="959"/>
      <c r="AI130" s="959"/>
      <c r="AJ130" s="960"/>
      <c r="AK130" s="961">
        <v>2680481</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155.69999999999999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13812507</v>
      </c>
      <c r="AB131" s="998"/>
      <c r="AC131" s="998"/>
      <c r="AD131" s="998"/>
      <c r="AE131" s="999"/>
      <c r="AF131" s="1000">
        <v>13964781</v>
      </c>
      <c r="AG131" s="998"/>
      <c r="AH131" s="998"/>
      <c r="AI131" s="998"/>
      <c r="AJ131" s="999"/>
      <c r="AK131" s="1000">
        <v>13865934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18.44292278</v>
      </c>
      <c r="AB132" s="1104"/>
      <c r="AC132" s="1104"/>
      <c r="AD132" s="1104"/>
      <c r="AE132" s="1105"/>
      <c r="AF132" s="1106">
        <v>18.276455609999999</v>
      </c>
      <c r="AG132" s="1104"/>
      <c r="AH132" s="1104"/>
      <c r="AI132" s="1104"/>
      <c r="AJ132" s="1105"/>
      <c r="AK132" s="1106">
        <v>20.733237299999999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18.5</v>
      </c>
      <c r="AB133" s="1111"/>
      <c r="AC133" s="1111"/>
      <c r="AD133" s="1111"/>
      <c r="AE133" s="1112"/>
      <c r="AF133" s="1110">
        <v>18.5</v>
      </c>
      <c r="AG133" s="1111"/>
      <c r="AH133" s="1111"/>
      <c r="AI133" s="1111"/>
      <c r="AJ133" s="1112"/>
      <c r="AK133" s="1110">
        <v>19.100000000000001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H32" sqref="AH3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4038171</v>
      </c>
      <c r="L9" s="264">
        <v>52951</v>
      </c>
      <c r="M9" s="265">
        <v>65114</v>
      </c>
      <c r="N9" s="266">
        <v>-18.7</v>
      </c>
    </row>
    <row r="10" spans="1:16">
      <c r="A10" s="248"/>
      <c r="B10" s="244"/>
      <c r="C10" s="244"/>
      <c r="D10" s="244"/>
      <c r="E10" s="244"/>
      <c r="F10" s="244"/>
      <c r="G10" s="1119" t="s">
        <v>478</v>
      </c>
      <c r="H10" s="1120"/>
      <c r="I10" s="1120"/>
      <c r="J10" s="1121"/>
      <c r="K10" s="267">
        <v>252370</v>
      </c>
      <c r="L10" s="268">
        <v>3309</v>
      </c>
      <c r="M10" s="269">
        <v>4538</v>
      </c>
      <c r="N10" s="270">
        <v>-27.1</v>
      </c>
    </row>
    <row r="11" spans="1:16" ht="13.5" customHeight="1">
      <c r="A11" s="248"/>
      <c r="B11" s="244"/>
      <c r="C11" s="244"/>
      <c r="D11" s="244"/>
      <c r="E11" s="244"/>
      <c r="F11" s="244"/>
      <c r="G11" s="1119" t="s">
        <v>479</v>
      </c>
      <c r="H11" s="1120"/>
      <c r="I11" s="1120"/>
      <c r="J11" s="1121"/>
      <c r="K11" s="267">
        <v>122055</v>
      </c>
      <c r="L11" s="268">
        <v>1600</v>
      </c>
      <c r="M11" s="269">
        <v>5513</v>
      </c>
      <c r="N11" s="270">
        <v>-71</v>
      </c>
    </row>
    <row r="12" spans="1:16" ht="13.5" customHeight="1">
      <c r="A12" s="248"/>
      <c r="B12" s="244"/>
      <c r="C12" s="244"/>
      <c r="D12" s="244"/>
      <c r="E12" s="244"/>
      <c r="F12" s="244"/>
      <c r="G12" s="1119" t="s">
        <v>480</v>
      </c>
      <c r="H12" s="1120"/>
      <c r="I12" s="1120"/>
      <c r="J12" s="1121"/>
      <c r="K12" s="267">
        <v>223828</v>
      </c>
      <c r="L12" s="268">
        <v>2935</v>
      </c>
      <c r="M12" s="269">
        <v>953</v>
      </c>
      <c r="N12" s="270">
        <v>208</v>
      </c>
    </row>
    <row r="13" spans="1:16" ht="13.5" customHeight="1">
      <c r="A13" s="248"/>
      <c r="B13" s="244"/>
      <c r="C13" s="244"/>
      <c r="D13" s="244"/>
      <c r="E13" s="244"/>
      <c r="F13" s="244"/>
      <c r="G13" s="1119" t="s">
        <v>481</v>
      </c>
      <c r="H13" s="1120"/>
      <c r="I13" s="1120"/>
      <c r="J13" s="1121"/>
      <c r="K13" s="267" t="s">
        <v>482</v>
      </c>
      <c r="L13" s="268" t="s">
        <v>482</v>
      </c>
      <c r="M13" s="269">
        <v>2</v>
      </c>
      <c r="N13" s="270" t="s">
        <v>482</v>
      </c>
    </row>
    <row r="14" spans="1:16" ht="13.5" customHeight="1">
      <c r="A14" s="248"/>
      <c r="B14" s="244"/>
      <c r="C14" s="244"/>
      <c r="D14" s="244"/>
      <c r="E14" s="244"/>
      <c r="F14" s="244"/>
      <c r="G14" s="1119" t="s">
        <v>483</v>
      </c>
      <c r="H14" s="1120"/>
      <c r="I14" s="1120"/>
      <c r="J14" s="1121"/>
      <c r="K14" s="267">
        <v>251928</v>
      </c>
      <c r="L14" s="268">
        <v>3303</v>
      </c>
      <c r="M14" s="269">
        <v>2887</v>
      </c>
      <c r="N14" s="270">
        <v>14.4</v>
      </c>
    </row>
    <row r="15" spans="1:16" ht="13.5" customHeight="1">
      <c r="A15" s="248"/>
      <c r="B15" s="244"/>
      <c r="C15" s="244"/>
      <c r="D15" s="244"/>
      <c r="E15" s="244"/>
      <c r="F15" s="244"/>
      <c r="G15" s="1119" t="s">
        <v>484</v>
      </c>
      <c r="H15" s="1120"/>
      <c r="I15" s="1120"/>
      <c r="J15" s="1121"/>
      <c r="K15" s="267">
        <v>96778</v>
      </c>
      <c r="L15" s="268">
        <v>1269</v>
      </c>
      <c r="M15" s="269">
        <v>1642</v>
      </c>
      <c r="N15" s="270">
        <v>-22.7</v>
      </c>
    </row>
    <row r="16" spans="1:16">
      <c r="A16" s="248"/>
      <c r="B16" s="244"/>
      <c r="C16" s="244"/>
      <c r="D16" s="244"/>
      <c r="E16" s="244"/>
      <c r="F16" s="244"/>
      <c r="G16" s="1122" t="s">
        <v>485</v>
      </c>
      <c r="H16" s="1123"/>
      <c r="I16" s="1123"/>
      <c r="J16" s="1124"/>
      <c r="K16" s="268">
        <v>-330385</v>
      </c>
      <c r="L16" s="268">
        <v>-4332</v>
      </c>
      <c r="M16" s="269">
        <v>-6965</v>
      </c>
      <c r="N16" s="270">
        <v>-37.799999999999997</v>
      </c>
    </row>
    <row r="17" spans="1:16">
      <c r="A17" s="248"/>
      <c r="B17" s="244"/>
      <c r="C17" s="244"/>
      <c r="D17" s="244"/>
      <c r="E17" s="244"/>
      <c r="F17" s="244"/>
      <c r="G17" s="1122" t="s">
        <v>170</v>
      </c>
      <c r="H17" s="1123"/>
      <c r="I17" s="1123"/>
      <c r="J17" s="1124"/>
      <c r="K17" s="268">
        <v>4654745</v>
      </c>
      <c r="L17" s="268">
        <v>61035</v>
      </c>
      <c r="M17" s="269">
        <v>73685</v>
      </c>
      <c r="N17" s="270">
        <v>-17.2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5.69</v>
      </c>
      <c r="L21" s="281">
        <v>7.13</v>
      </c>
      <c r="M21" s="282">
        <v>-1.44</v>
      </c>
      <c r="N21" s="249"/>
      <c r="O21" s="283"/>
      <c r="P21" s="279"/>
    </row>
    <row r="22" spans="1:16" s="284" customFormat="1">
      <c r="A22" s="279"/>
      <c r="B22" s="249"/>
      <c r="C22" s="249"/>
      <c r="D22" s="249"/>
      <c r="E22" s="249"/>
      <c r="F22" s="249"/>
      <c r="G22" s="1114" t="s">
        <v>491</v>
      </c>
      <c r="H22" s="1115"/>
      <c r="I22" s="1115"/>
      <c r="J22" s="1116"/>
      <c r="K22" s="285">
        <v>96.9</v>
      </c>
      <c r="L22" s="286">
        <v>98.1</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3357642</v>
      </c>
      <c r="L32" s="294">
        <v>44027</v>
      </c>
      <c r="M32" s="295">
        <v>43359</v>
      </c>
      <c r="N32" s="296">
        <v>1.5</v>
      </c>
    </row>
    <row r="33" spans="1:16" ht="13.5" customHeight="1">
      <c r="A33" s="248"/>
      <c r="B33" s="244"/>
      <c r="C33" s="244"/>
      <c r="D33" s="244"/>
      <c r="E33" s="244"/>
      <c r="F33" s="244"/>
      <c r="G33" s="1130" t="s">
        <v>495</v>
      </c>
      <c r="H33" s="1131"/>
      <c r="I33" s="1131"/>
      <c r="J33" s="1132"/>
      <c r="K33" s="294" t="s">
        <v>482</v>
      </c>
      <c r="L33" s="294" t="s">
        <v>482</v>
      </c>
      <c r="M33" s="295">
        <v>0</v>
      </c>
      <c r="N33" s="296" t="s">
        <v>482</v>
      </c>
    </row>
    <row r="34" spans="1:16" ht="27" customHeight="1">
      <c r="A34" s="248"/>
      <c r="B34" s="244"/>
      <c r="C34" s="244"/>
      <c r="D34" s="244"/>
      <c r="E34" s="244"/>
      <c r="F34" s="244"/>
      <c r="G34" s="1130" t="s">
        <v>496</v>
      </c>
      <c r="H34" s="1131"/>
      <c r="I34" s="1131"/>
      <c r="J34" s="1132"/>
      <c r="K34" s="294">
        <v>21390</v>
      </c>
      <c r="L34" s="294">
        <v>280</v>
      </c>
      <c r="M34" s="295">
        <v>39</v>
      </c>
      <c r="N34" s="296">
        <v>617.9</v>
      </c>
    </row>
    <row r="35" spans="1:16" ht="27" customHeight="1">
      <c r="A35" s="248"/>
      <c r="B35" s="244"/>
      <c r="C35" s="244"/>
      <c r="D35" s="244"/>
      <c r="E35" s="244"/>
      <c r="F35" s="244"/>
      <c r="G35" s="1130" t="s">
        <v>497</v>
      </c>
      <c r="H35" s="1131"/>
      <c r="I35" s="1131"/>
      <c r="J35" s="1132"/>
      <c r="K35" s="294">
        <v>2029872</v>
      </c>
      <c r="L35" s="294">
        <v>26617</v>
      </c>
      <c r="M35" s="295">
        <v>11806</v>
      </c>
      <c r="N35" s="296">
        <v>125.5</v>
      </c>
    </row>
    <row r="36" spans="1:16" ht="27" customHeight="1">
      <c r="A36" s="248"/>
      <c r="B36" s="244"/>
      <c r="C36" s="244"/>
      <c r="D36" s="244"/>
      <c r="E36" s="244"/>
      <c r="F36" s="244"/>
      <c r="G36" s="1130" t="s">
        <v>498</v>
      </c>
      <c r="H36" s="1131"/>
      <c r="I36" s="1131"/>
      <c r="J36" s="1132"/>
      <c r="K36" s="294">
        <v>445291</v>
      </c>
      <c r="L36" s="294">
        <v>5839</v>
      </c>
      <c r="M36" s="295">
        <v>1910</v>
      </c>
      <c r="N36" s="296">
        <v>205.7</v>
      </c>
    </row>
    <row r="37" spans="1:16" ht="13.5" customHeight="1">
      <c r="A37" s="248"/>
      <c r="B37" s="244"/>
      <c r="C37" s="244"/>
      <c r="D37" s="244"/>
      <c r="E37" s="244"/>
      <c r="F37" s="244"/>
      <c r="G37" s="1130" t="s">
        <v>499</v>
      </c>
      <c r="H37" s="1131"/>
      <c r="I37" s="1131"/>
      <c r="J37" s="1132"/>
      <c r="K37" s="294">
        <v>527239</v>
      </c>
      <c r="L37" s="294">
        <v>6913</v>
      </c>
      <c r="M37" s="295">
        <v>1129</v>
      </c>
      <c r="N37" s="296">
        <v>512.29999999999995</v>
      </c>
    </row>
    <row r="38" spans="1:16" ht="27" customHeight="1">
      <c r="A38" s="248"/>
      <c r="B38" s="244"/>
      <c r="C38" s="244"/>
      <c r="D38" s="244"/>
      <c r="E38" s="244"/>
      <c r="F38" s="244"/>
      <c r="G38" s="1133" t="s">
        <v>500</v>
      </c>
      <c r="H38" s="1134"/>
      <c r="I38" s="1134"/>
      <c r="J38" s="1135"/>
      <c r="K38" s="297">
        <v>2667</v>
      </c>
      <c r="L38" s="297">
        <v>35</v>
      </c>
      <c r="M38" s="298">
        <v>5</v>
      </c>
      <c r="N38" s="299">
        <v>600</v>
      </c>
      <c r="O38" s="293"/>
    </row>
    <row r="39" spans="1:16">
      <c r="A39" s="248"/>
      <c r="B39" s="244"/>
      <c r="C39" s="244"/>
      <c r="D39" s="244"/>
      <c r="E39" s="244"/>
      <c r="F39" s="244"/>
      <c r="G39" s="1133" t="s">
        <v>501</v>
      </c>
      <c r="H39" s="1134"/>
      <c r="I39" s="1134"/>
      <c r="J39" s="1135"/>
      <c r="K39" s="300">
        <v>-828763</v>
      </c>
      <c r="L39" s="300">
        <v>-10867</v>
      </c>
      <c r="M39" s="301">
        <v>-5126</v>
      </c>
      <c r="N39" s="302">
        <v>112</v>
      </c>
      <c r="O39" s="293"/>
    </row>
    <row r="40" spans="1:16" ht="27" customHeight="1">
      <c r="A40" s="248"/>
      <c r="B40" s="244"/>
      <c r="C40" s="244"/>
      <c r="D40" s="244"/>
      <c r="E40" s="244"/>
      <c r="F40" s="244"/>
      <c r="G40" s="1130" t="s">
        <v>502</v>
      </c>
      <c r="H40" s="1131"/>
      <c r="I40" s="1131"/>
      <c r="J40" s="1132"/>
      <c r="K40" s="300">
        <v>-2680481</v>
      </c>
      <c r="L40" s="300">
        <v>-35148</v>
      </c>
      <c r="M40" s="301">
        <v>-37205</v>
      </c>
      <c r="N40" s="302">
        <v>-5.5</v>
      </c>
      <c r="O40" s="293"/>
    </row>
    <row r="41" spans="1:16">
      <c r="A41" s="248"/>
      <c r="B41" s="244"/>
      <c r="C41" s="244"/>
      <c r="D41" s="244"/>
      <c r="E41" s="244"/>
      <c r="F41" s="244"/>
      <c r="G41" s="1136" t="s">
        <v>281</v>
      </c>
      <c r="H41" s="1137"/>
      <c r="I41" s="1137"/>
      <c r="J41" s="1138"/>
      <c r="K41" s="294">
        <v>2874857</v>
      </c>
      <c r="L41" s="300">
        <v>37697</v>
      </c>
      <c r="M41" s="301">
        <v>15917</v>
      </c>
      <c r="N41" s="302">
        <v>136.80000000000001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3076996</v>
      </c>
      <c r="J51" s="320">
        <v>40354</v>
      </c>
      <c r="K51" s="321">
        <v>46.2</v>
      </c>
      <c r="L51" s="322">
        <v>40203</v>
      </c>
      <c r="M51" s="323">
        <v>4.3</v>
      </c>
      <c r="N51" s="324">
        <v>41.9</v>
      </c>
    </row>
    <row r="52" spans="1:14">
      <c r="A52" s="248"/>
      <c r="B52" s="244"/>
      <c r="C52" s="244"/>
      <c r="D52" s="244"/>
      <c r="E52" s="244"/>
      <c r="F52" s="244"/>
      <c r="G52" s="325"/>
      <c r="H52" s="326" t="s">
        <v>513</v>
      </c>
      <c r="I52" s="327">
        <v>1810397</v>
      </c>
      <c r="J52" s="328">
        <v>23743</v>
      </c>
      <c r="K52" s="329">
        <v>37</v>
      </c>
      <c r="L52" s="330">
        <v>23352</v>
      </c>
      <c r="M52" s="331">
        <v>-3.6</v>
      </c>
      <c r="N52" s="332">
        <v>40.6</v>
      </c>
    </row>
    <row r="53" spans="1:14">
      <c r="A53" s="248"/>
      <c r="B53" s="244"/>
      <c r="C53" s="244"/>
      <c r="D53" s="244"/>
      <c r="E53" s="244"/>
      <c r="F53" s="244"/>
      <c r="G53" s="310" t="s">
        <v>514</v>
      </c>
      <c r="H53" s="311"/>
      <c r="I53" s="319">
        <v>1715475</v>
      </c>
      <c r="J53" s="320">
        <v>22534</v>
      </c>
      <c r="K53" s="321">
        <v>-44.2</v>
      </c>
      <c r="L53" s="322">
        <v>47569</v>
      </c>
      <c r="M53" s="323">
        <v>18.3</v>
      </c>
      <c r="N53" s="324">
        <v>-62.5</v>
      </c>
    </row>
    <row r="54" spans="1:14">
      <c r="A54" s="248"/>
      <c r="B54" s="244"/>
      <c r="C54" s="244"/>
      <c r="D54" s="244"/>
      <c r="E54" s="244"/>
      <c r="F54" s="244"/>
      <c r="G54" s="325"/>
      <c r="H54" s="326" t="s">
        <v>513</v>
      </c>
      <c r="I54" s="327">
        <v>763534</v>
      </c>
      <c r="J54" s="328">
        <v>10029</v>
      </c>
      <c r="K54" s="329">
        <v>-57.8</v>
      </c>
      <c r="L54" s="330">
        <v>26255</v>
      </c>
      <c r="M54" s="331">
        <v>12.4</v>
      </c>
      <c r="N54" s="332">
        <v>-70.2</v>
      </c>
    </row>
    <row r="55" spans="1:14">
      <c r="A55" s="248"/>
      <c r="B55" s="244"/>
      <c r="C55" s="244"/>
      <c r="D55" s="244"/>
      <c r="E55" s="244"/>
      <c r="F55" s="244"/>
      <c r="G55" s="310" t="s">
        <v>515</v>
      </c>
      <c r="H55" s="311"/>
      <c r="I55" s="319">
        <v>2120536</v>
      </c>
      <c r="J55" s="320">
        <v>27602</v>
      </c>
      <c r="K55" s="321">
        <v>22.5</v>
      </c>
      <c r="L55" s="322">
        <v>50880</v>
      </c>
      <c r="M55" s="323">
        <v>7</v>
      </c>
      <c r="N55" s="324">
        <v>15.5</v>
      </c>
    </row>
    <row r="56" spans="1:14">
      <c r="A56" s="248"/>
      <c r="B56" s="244"/>
      <c r="C56" s="244"/>
      <c r="D56" s="244"/>
      <c r="E56" s="244"/>
      <c r="F56" s="244"/>
      <c r="G56" s="325"/>
      <c r="H56" s="326" t="s">
        <v>513</v>
      </c>
      <c r="I56" s="327">
        <v>928042</v>
      </c>
      <c r="J56" s="328">
        <v>12080</v>
      </c>
      <c r="K56" s="329">
        <v>20.5</v>
      </c>
      <c r="L56" s="330">
        <v>26879</v>
      </c>
      <c r="M56" s="331">
        <v>2.4</v>
      </c>
      <c r="N56" s="332">
        <v>18.100000000000001</v>
      </c>
    </row>
    <row r="57" spans="1:14">
      <c r="A57" s="248"/>
      <c r="B57" s="244"/>
      <c r="C57" s="244"/>
      <c r="D57" s="244"/>
      <c r="E57" s="244"/>
      <c r="F57" s="244"/>
      <c r="G57" s="310" t="s">
        <v>516</v>
      </c>
      <c r="H57" s="311"/>
      <c r="I57" s="319">
        <v>3444224</v>
      </c>
      <c r="J57" s="320">
        <v>45003</v>
      </c>
      <c r="K57" s="321">
        <v>63</v>
      </c>
      <c r="L57" s="322">
        <v>63956</v>
      </c>
      <c r="M57" s="323">
        <v>25.7</v>
      </c>
      <c r="N57" s="324">
        <v>37.299999999999997</v>
      </c>
    </row>
    <row r="58" spans="1:14">
      <c r="A58" s="248"/>
      <c r="B58" s="244"/>
      <c r="C58" s="244"/>
      <c r="D58" s="244"/>
      <c r="E58" s="244"/>
      <c r="F58" s="244"/>
      <c r="G58" s="325"/>
      <c r="H58" s="326" t="s">
        <v>513</v>
      </c>
      <c r="I58" s="327">
        <v>882872</v>
      </c>
      <c r="J58" s="328">
        <v>11536</v>
      </c>
      <c r="K58" s="329">
        <v>-4.5</v>
      </c>
      <c r="L58" s="330">
        <v>29239</v>
      </c>
      <c r="M58" s="331">
        <v>8.8000000000000007</v>
      </c>
      <c r="N58" s="332">
        <v>-13.3</v>
      </c>
    </row>
    <row r="59" spans="1:14">
      <c r="A59" s="248"/>
      <c r="B59" s="244"/>
      <c r="C59" s="244"/>
      <c r="D59" s="244"/>
      <c r="E59" s="244"/>
      <c r="F59" s="244"/>
      <c r="G59" s="310" t="s">
        <v>517</v>
      </c>
      <c r="H59" s="311"/>
      <c r="I59" s="319">
        <v>2367491</v>
      </c>
      <c r="J59" s="320">
        <v>31044</v>
      </c>
      <c r="K59" s="321">
        <v>-31</v>
      </c>
      <c r="L59" s="322">
        <v>66255</v>
      </c>
      <c r="M59" s="323">
        <v>3.6</v>
      </c>
      <c r="N59" s="324">
        <v>-34.6</v>
      </c>
    </row>
    <row r="60" spans="1:14">
      <c r="A60" s="248"/>
      <c r="B60" s="244"/>
      <c r="C60" s="244"/>
      <c r="D60" s="244"/>
      <c r="E60" s="244"/>
      <c r="F60" s="244"/>
      <c r="G60" s="325"/>
      <c r="H60" s="326" t="s">
        <v>513</v>
      </c>
      <c r="I60" s="333">
        <v>752010</v>
      </c>
      <c r="J60" s="328">
        <v>9861</v>
      </c>
      <c r="K60" s="329">
        <v>-14.5</v>
      </c>
      <c r="L60" s="330">
        <v>31822</v>
      </c>
      <c r="M60" s="331">
        <v>8.8000000000000007</v>
      </c>
      <c r="N60" s="332">
        <v>-23.3</v>
      </c>
    </row>
    <row r="61" spans="1:14">
      <c r="A61" s="248"/>
      <c r="B61" s="244"/>
      <c r="C61" s="244"/>
      <c r="D61" s="244"/>
      <c r="E61" s="244"/>
      <c r="F61" s="244"/>
      <c r="G61" s="310" t="s">
        <v>518</v>
      </c>
      <c r="H61" s="334"/>
      <c r="I61" s="335">
        <v>2544944</v>
      </c>
      <c r="J61" s="336">
        <v>33307</v>
      </c>
      <c r="K61" s="337">
        <v>11.3</v>
      </c>
      <c r="L61" s="338">
        <v>53773</v>
      </c>
      <c r="M61" s="339">
        <v>11.8</v>
      </c>
      <c r="N61" s="324">
        <v>-0.5</v>
      </c>
    </row>
    <row r="62" spans="1:14">
      <c r="A62" s="248"/>
      <c r="B62" s="244"/>
      <c r="C62" s="244"/>
      <c r="D62" s="244"/>
      <c r="E62" s="244"/>
      <c r="F62" s="244"/>
      <c r="G62" s="325"/>
      <c r="H62" s="326" t="s">
        <v>513</v>
      </c>
      <c r="I62" s="327">
        <v>1027371</v>
      </c>
      <c r="J62" s="328">
        <v>13450</v>
      </c>
      <c r="K62" s="329">
        <v>-3.9</v>
      </c>
      <c r="L62" s="330">
        <v>27509</v>
      </c>
      <c r="M62" s="331">
        <v>5.8</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1.07</v>
      </c>
      <c r="G47" s="12">
        <v>1.89</v>
      </c>
      <c r="H47" s="12">
        <v>2.58</v>
      </c>
      <c r="I47" s="12">
        <v>6.12</v>
      </c>
      <c r="J47" s="13">
        <v>5.86</v>
      </c>
    </row>
    <row r="48" spans="2:10" ht="57.75" customHeight="1">
      <c r="B48" s="14"/>
      <c r="C48" s="1141" t="s">
        <v>4</v>
      </c>
      <c r="D48" s="1141"/>
      <c r="E48" s="1142"/>
      <c r="F48" s="15">
        <v>0.65</v>
      </c>
      <c r="G48" s="16">
        <v>0.87</v>
      </c>
      <c r="H48" s="16">
        <v>3.03</v>
      </c>
      <c r="I48" s="16">
        <v>1.87</v>
      </c>
      <c r="J48" s="17">
        <v>2.2400000000000002</v>
      </c>
    </row>
    <row r="49" spans="2:10" ht="57.75" customHeight="1" thickBot="1">
      <c r="B49" s="18"/>
      <c r="C49" s="1143" t="s">
        <v>5</v>
      </c>
      <c r="D49" s="1143"/>
      <c r="E49" s="1144"/>
      <c r="F49" s="19">
        <v>0.51</v>
      </c>
      <c r="G49" s="20">
        <v>1.04</v>
      </c>
      <c r="H49" s="20">
        <v>2.89</v>
      </c>
      <c r="I49" s="20">
        <v>2.44</v>
      </c>
      <c r="J49" s="21">
        <v>0.09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N32" sqref="N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525</v>
      </c>
      <c r="D34" s="1151"/>
      <c r="E34" s="1152"/>
      <c r="F34" s="32" t="s">
        <v>526</v>
      </c>
      <c r="G34" s="33" t="s">
        <v>527</v>
      </c>
      <c r="H34" s="33" t="s">
        <v>528</v>
      </c>
      <c r="I34" s="33" t="s">
        <v>529</v>
      </c>
      <c r="J34" s="34" t="s">
        <v>530</v>
      </c>
      <c r="K34" s="22"/>
      <c r="L34" s="22"/>
      <c r="M34" s="22"/>
      <c r="N34" s="22"/>
      <c r="O34" s="22"/>
      <c r="P34" s="22"/>
    </row>
    <row r="35" spans="1:16" ht="39" customHeight="1">
      <c r="A35" s="22"/>
      <c r="B35" s="35"/>
      <c r="C35" s="1145" t="s">
        <v>531</v>
      </c>
      <c r="D35" s="1146"/>
      <c r="E35" s="1147"/>
      <c r="F35" s="36" t="s">
        <v>532</v>
      </c>
      <c r="G35" s="37" t="s">
        <v>533</v>
      </c>
      <c r="H35" s="37" t="s">
        <v>534</v>
      </c>
      <c r="I35" s="37" t="s">
        <v>535</v>
      </c>
      <c r="J35" s="38" t="s">
        <v>536</v>
      </c>
      <c r="K35" s="22"/>
      <c r="L35" s="22"/>
      <c r="M35" s="22"/>
      <c r="N35" s="22"/>
      <c r="O35" s="22"/>
      <c r="P35" s="22"/>
    </row>
    <row r="36" spans="1:16" ht="39" customHeight="1">
      <c r="A36" s="22"/>
      <c r="B36" s="35"/>
      <c r="C36" s="1145" t="s">
        <v>537</v>
      </c>
      <c r="D36" s="1146"/>
      <c r="E36" s="1147"/>
      <c r="F36" s="36" t="s">
        <v>538</v>
      </c>
      <c r="G36" s="37" t="s">
        <v>539</v>
      </c>
      <c r="H36" s="37" t="s">
        <v>540</v>
      </c>
      <c r="I36" s="37" t="s">
        <v>541</v>
      </c>
      <c r="J36" s="38" t="s">
        <v>542</v>
      </c>
      <c r="K36" s="22"/>
      <c r="L36" s="22"/>
      <c r="M36" s="22"/>
      <c r="N36" s="22"/>
      <c r="O36" s="22"/>
      <c r="P36" s="22"/>
    </row>
    <row r="37" spans="1:16" ht="39" customHeight="1">
      <c r="A37" s="22"/>
      <c r="B37" s="35"/>
      <c r="C37" s="1145" t="s">
        <v>543</v>
      </c>
      <c r="D37" s="1146"/>
      <c r="E37" s="1147"/>
      <c r="F37" s="36">
        <v>5.37</v>
      </c>
      <c r="G37" s="37">
        <v>6.39</v>
      </c>
      <c r="H37" s="37">
        <v>7.64</v>
      </c>
      <c r="I37" s="37">
        <v>8.6</v>
      </c>
      <c r="J37" s="38">
        <v>10</v>
      </c>
      <c r="K37" s="22"/>
      <c r="L37" s="22"/>
      <c r="M37" s="22"/>
      <c r="N37" s="22"/>
      <c r="O37" s="22"/>
      <c r="P37" s="22"/>
    </row>
    <row r="38" spans="1:16" ht="39" customHeight="1">
      <c r="A38" s="22"/>
      <c r="B38" s="35"/>
      <c r="C38" s="1145" t="s">
        <v>544</v>
      </c>
      <c r="D38" s="1146"/>
      <c r="E38" s="1147"/>
      <c r="F38" s="36">
        <v>0.65</v>
      </c>
      <c r="G38" s="37">
        <v>0.87</v>
      </c>
      <c r="H38" s="37">
        <v>3.02</v>
      </c>
      <c r="I38" s="37">
        <v>1.87</v>
      </c>
      <c r="J38" s="38">
        <v>2.23</v>
      </c>
      <c r="K38" s="22"/>
      <c r="L38" s="22"/>
      <c r="M38" s="22"/>
      <c r="N38" s="22"/>
      <c r="O38" s="22"/>
      <c r="P38" s="22"/>
    </row>
    <row r="39" spans="1:16" ht="39" customHeight="1">
      <c r="A39" s="22"/>
      <c r="B39" s="35"/>
      <c r="C39" s="1145" t="s">
        <v>545</v>
      </c>
      <c r="D39" s="1146"/>
      <c r="E39" s="1147"/>
      <c r="F39" s="36">
        <v>0</v>
      </c>
      <c r="G39" s="37">
        <v>0</v>
      </c>
      <c r="H39" s="37">
        <v>0</v>
      </c>
      <c r="I39" s="37">
        <v>0</v>
      </c>
      <c r="J39" s="38">
        <v>0.36</v>
      </c>
      <c r="K39" s="22"/>
      <c r="L39" s="22"/>
      <c r="M39" s="22"/>
      <c r="N39" s="22"/>
      <c r="O39" s="22"/>
      <c r="P39" s="22"/>
    </row>
    <row r="40" spans="1:16" ht="39" customHeight="1">
      <c r="A40" s="22"/>
      <c r="B40" s="35"/>
      <c r="C40" s="1145" t="s">
        <v>546</v>
      </c>
      <c r="D40" s="1146"/>
      <c r="E40" s="1147"/>
      <c r="F40" s="36">
        <v>0.01</v>
      </c>
      <c r="G40" s="37">
        <v>0.01</v>
      </c>
      <c r="H40" s="37">
        <v>0.59</v>
      </c>
      <c r="I40" s="37">
        <v>0.12</v>
      </c>
      <c r="J40" s="38">
        <v>0.24</v>
      </c>
      <c r="K40" s="22"/>
      <c r="L40" s="22"/>
      <c r="M40" s="22"/>
      <c r="N40" s="22"/>
      <c r="O40" s="22"/>
      <c r="P40" s="22"/>
    </row>
    <row r="41" spans="1:16" ht="39" customHeight="1">
      <c r="A41" s="22"/>
      <c r="B41" s="35"/>
      <c r="C41" s="1145" t="s">
        <v>547</v>
      </c>
      <c r="D41" s="1146"/>
      <c r="E41" s="1147"/>
      <c r="F41" s="36">
        <v>0.1</v>
      </c>
      <c r="G41" s="37">
        <v>0.11</v>
      </c>
      <c r="H41" s="37">
        <v>0.14000000000000001</v>
      </c>
      <c r="I41" s="37">
        <v>0.13</v>
      </c>
      <c r="J41" s="38">
        <v>0.15</v>
      </c>
      <c r="K41" s="22"/>
      <c r="L41" s="22"/>
      <c r="M41" s="22"/>
      <c r="N41" s="22"/>
      <c r="O41" s="22"/>
      <c r="P41" s="22"/>
    </row>
    <row r="42" spans="1:16" ht="39" customHeight="1">
      <c r="A42" s="22"/>
      <c r="B42" s="39"/>
      <c r="C42" s="1145" t="s">
        <v>548</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549</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3677</v>
      </c>
      <c r="L45" s="60">
        <v>3699</v>
      </c>
      <c r="M45" s="60">
        <v>3667</v>
      </c>
      <c r="N45" s="60">
        <v>3566</v>
      </c>
      <c r="O45" s="61">
        <v>3358</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v>21</v>
      </c>
      <c r="M47" s="64">
        <v>21</v>
      </c>
      <c r="N47" s="64">
        <v>21</v>
      </c>
      <c r="O47" s="65">
        <v>21</v>
      </c>
      <c r="P47" s="48"/>
      <c r="Q47" s="48"/>
      <c r="R47" s="48"/>
      <c r="S47" s="48"/>
      <c r="T47" s="48"/>
      <c r="U47" s="48"/>
    </row>
    <row r="48" spans="1:21" ht="30.75" customHeight="1">
      <c r="A48" s="48"/>
      <c r="B48" s="1163"/>
      <c r="C48" s="1164"/>
      <c r="D48" s="62"/>
      <c r="E48" s="1155" t="s">
        <v>15</v>
      </c>
      <c r="F48" s="1155"/>
      <c r="G48" s="1155"/>
      <c r="H48" s="1155"/>
      <c r="I48" s="1155"/>
      <c r="J48" s="1156"/>
      <c r="K48" s="63">
        <v>1704</v>
      </c>
      <c r="L48" s="64">
        <v>1805</v>
      </c>
      <c r="M48" s="64">
        <v>1817</v>
      </c>
      <c r="N48" s="64">
        <v>1904</v>
      </c>
      <c r="O48" s="65">
        <v>2030</v>
      </c>
      <c r="P48" s="48"/>
      <c r="Q48" s="48"/>
      <c r="R48" s="48"/>
      <c r="S48" s="48"/>
      <c r="T48" s="48"/>
      <c r="U48" s="48"/>
    </row>
    <row r="49" spans="1:21" ht="30.75" customHeight="1">
      <c r="A49" s="48"/>
      <c r="B49" s="1163"/>
      <c r="C49" s="1164"/>
      <c r="D49" s="62"/>
      <c r="E49" s="1155" t="s">
        <v>16</v>
      </c>
      <c r="F49" s="1155"/>
      <c r="G49" s="1155"/>
      <c r="H49" s="1155"/>
      <c r="I49" s="1155"/>
      <c r="J49" s="1156"/>
      <c r="K49" s="63">
        <v>449</v>
      </c>
      <c r="L49" s="64">
        <v>435</v>
      </c>
      <c r="M49" s="64">
        <v>424</v>
      </c>
      <c r="N49" s="64">
        <v>417</v>
      </c>
      <c r="O49" s="65">
        <v>445</v>
      </c>
      <c r="P49" s="48"/>
      <c r="Q49" s="48"/>
      <c r="R49" s="48"/>
      <c r="S49" s="48"/>
      <c r="T49" s="48"/>
      <c r="U49" s="48"/>
    </row>
    <row r="50" spans="1:21" ht="30.75" customHeight="1">
      <c r="A50" s="48"/>
      <c r="B50" s="1163"/>
      <c r="C50" s="1164"/>
      <c r="D50" s="62"/>
      <c r="E50" s="1155" t="s">
        <v>17</v>
      </c>
      <c r="F50" s="1155"/>
      <c r="G50" s="1155"/>
      <c r="H50" s="1155"/>
      <c r="I50" s="1155"/>
      <c r="J50" s="1156"/>
      <c r="K50" s="63">
        <v>109</v>
      </c>
      <c r="L50" s="64">
        <v>108</v>
      </c>
      <c r="M50" s="64">
        <v>107</v>
      </c>
      <c r="N50" s="64">
        <v>105</v>
      </c>
      <c r="O50" s="65">
        <v>527</v>
      </c>
      <c r="P50" s="48"/>
      <c r="Q50" s="48"/>
      <c r="R50" s="48"/>
      <c r="S50" s="48"/>
      <c r="T50" s="48"/>
      <c r="U50" s="48"/>
    </row>
    <row r="51" spans="1:21" ht="30.75" customHeight="1">
      <c r="A51" s="48"/>
      <c r="B51" s="1165"/>
      <c r="C51" s="1166"/>
      <c r="D51" s="66"/>
      <c r="E51" s="1155" t="s">
        <v>18</v>
      </c>
      <c r="F51" s="1155"/>
      <c r="G51" s="1155"/>
      <c r="H51" s="1155"/>
      <c r="I51" s="1155"/>
      <c r="J51" s="1156"/>
      <c r="K51" s="63">
        <v>5</v>
      </c>
      <c r="L51" s="64">
        <v>4</v>
      </c>
      <c r="M51" s="64">
        <v>3</v>
      </c>
      <c r="N51" s="64">
        <v>2</v>
      </c>
      <c r="O51" s="65">
        <v>3</v>
      </c>
      <c r="P51" s="48"/>
      <c r="Q51" s="48"/>
      <c r="R51" s="48"/>
      <c r="S51" s="48"/>
      <c r="T51" s="48"/>
      <c r="U51" s="48"/>
    </row>
    <row r="52" spans="1:21" ht="30.75" customHeight="1">
      <c r="A52" s="48"/>
      <c r="B52" s="1153" t="s">
        <v>19</v>
      </c>
      <c r="C52" s="1154"/>
      <c r="D52" s="66"/>
      <c r="E52" s="1155" t="s">
        <v>20</v>
      </c>
      <c r="F52" s="1155"/>
      <c r="G52" s="1155"/>
      <c r="H52" s="1155"/>
      <c r="I52" s="1155"/>
      <c r="J52" s="1156"/>
      <c r="K52" s="63">
        <v>3462</v>
      </c>
      <c r="L52" s="64">
        <v>3516</v>
      </c>
      <c r="M52" s="64">
        <v>3493</v>
      </c>
      <c r="N52" s="64">
        <v>3464</v>
      </c>
      <c r="O52" s="65">
        <v>3510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2482</v>
      </c>
      <c r="L53" s="69">
        <v>2556</v>
      </c>
      <c r="M53" s="69">
        <v>2546</v>
      </c>
      <c r="N53" s="69">
        <v>2551</v>
      </c>
      <c r="O53" s="70">
        <v>2874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2016-04-21T05:05:52Z</cp:lastPrinted>
  <dcterms:created xsi:type="dcterms:W3CDTF">2016-02-15T01:44:05Z</dcterms:created>
  <dcterms:modified xsi:type="dcterms:W3CDTF">2016-05-10T08:08:57Z</dcterms:modified>
</cp:coreProperties>
</file>