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288\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<sst xmlns="http://schemas.openxmlformats.org/spreadsheetml/2006/main" count="1086" uniqueCount="618">
  <si>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</si>
  <si>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</si>
  <si>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</si>
  <si>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</si>
  <si>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</si>
  <si>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</si>
  <si>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</si>
  <si>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</si>
  <si>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</si>
  <si>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</si>
  <si>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</si>
  <si>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</si>
  <si>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</si>
  <si>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</si>
  <si>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</si>
  <si>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</si>
  <si>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</si>
  <si>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</si>
  <si>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</si>
  <si>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</si>
  <si>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</si>
  <si>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</si>
  <si>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</si>
  <si>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</si>
  <si>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</si>
  <si>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</si>
  <si>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</si>
  <si>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</si>
  <si>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</si>
  <si>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</si>
  <si>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</si>
  <si>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</si>
  <si>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</si>
  <si>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</si>
  <si>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</si>
  <si>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</si>
  <si>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</si>
  <si>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</si>
  <si>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</si>
  <si>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</si>
  <si>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</si>
  <si>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</si>
  <si>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</si>
  <si>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</si>
  <si>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</si>
  <si>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</si>
  <si>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</si>
  <si>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</si>
  <si>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</si>
  <si>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</si>
  <si>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</si>
  <si>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</si>
  <si>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</si>
  <si>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</si>
  <si>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</si>
  <si>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</si>
  <si>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</si>
  <si>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</si>
  <si>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</si>
  <si>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</si>
  <si>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</si>
  <si>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</si>
  <si>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</si>
  <si>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</si>
  <si>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</si>
  <si>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</si>
  <si>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</si>
  <si>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</si>
  <si>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</si>
  <si>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</si>
  <si>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</si>
  <si>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</si>
  <si>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</si>
  <si>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</si>
  <si>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</si>
  <si>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</si>
  <si>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</si>
  <si>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</si>
  <si>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</si>
  <si>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</si>
  <si>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</si>
  <si>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</si>
  <si>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</si>
  <si>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</si>
  <si>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</si>
  <si>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</si>
  <si>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</si>
  <si>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</si>
  <si>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</si>
  <si>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</si>
  <si>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</si>
  <si>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</si>
  <si>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</si>
  <si>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</si>
  <si>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</si>
  <si>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</si>
  <si>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</si>
  <si>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</si>
  <si>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</si>
  <si>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</si>
  <si>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</si>
  <si>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</si>
  <si>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</si>
  <si>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</si>
  <si>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</si>
  <si>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</si>
  <si>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</si>
  <si>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</si>
  <si>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</si>
  <si>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</si>
  <si>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</si>
  <si>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</si>
  <si>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</si>
  <si>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</si>
  <si>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</si>
  <si>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</si>
  <si>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</si>
  <si>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</si>
  <si>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</si>
  <si>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</si>
  <si>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</si>
  <si>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</si>
  <si>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</si>
  <si>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</si>
  <si>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</si>
  <si>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</si>
  <si>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</si>
  <si>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</si>
  <si>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</si>
  <si>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</si>
  <si>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</si>
  <si>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</si>
  <si>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</si>
  <si>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</si>
  <si>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</si>
  <si>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</si>
  <si>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</si>
  <si>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</si>
  <si>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</si>
  <si>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</si>
  <si>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</si>
  <si>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</si>
  <si>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</si>
  <si>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</si>
  <si>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泉大津市病院事業会計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</si>
  <si>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</si>
  <si>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</si>
  <si>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</si>
  <si>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</si>
  <si>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</si>
  <si>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</si>
  <si>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</si>
  <si>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</si>
  <si>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</si>
  <si>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</si>
  <si>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</si>
  <si>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</si>
  <si>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</si>
  <si>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</si>
  <si>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</si>
  <si>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</si>
  <si>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</si>
  <si>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</si>
  <si>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</si>
  <si>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</si>
  <si>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</si>
  <si>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</si>
  <si>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</si>
  <si>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</si>
  <si>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</si>
  <si>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</si>
  <si>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</si>
  <si>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</si>
  <si>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</si>
  <si>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</si>
  <si>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</si>
  <si>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</si>
  <si>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</si>
  <si>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</si>
  <si>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</si>
  <si>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</si>
  <si>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</si>
  <si>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</si>
  <si>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</si>
  <si>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</si>
  <si>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</si>
  <si>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</si>
  <si>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</si>
  <si>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</si>
  <si>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</si>
  <si>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</si>
  <si>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</si>
  <si>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</si>
  <si>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</si>
  <si>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</si>
  <si>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</si>
  <si>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</si>
  <si>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</si>
  <si>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</si>
  <si>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</si>
  <si>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</si>
  <si>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</si>
  <si>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</si>
  <si>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</si>
  <si>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</si>
  <si>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</si>
  <si>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大阪府泉大津市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</si>
  <si>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</si>
  <si>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</si>
  <si>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</si>
  <si>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</si>
  <si>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</si>
  <si>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</si>
  <si>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</si>
  <si>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</si>
  <si>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</si>
  <si>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</si>
  <si>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</si>
  <si>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</si>
  <si>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</si>
  <si>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</si>
  <si>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</si>
  <si>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</si>
  <si>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</si>
  <si>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</si>
  <si>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</si>
  <si>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</si>
  <si>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</si>
  <si>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</si>
  <si>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</si>
  <si>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</si>
  <si>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</si>
  <si>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</si>
  <si>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</si>
  <si>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</si>
  <si>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</si>
  <si>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</si>
  <si>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</si>
  <si>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</si>
  <si>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</si>
  <si>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</si>
  <si>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</si>
  <si>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</si>
  <si>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</si>
  <si>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</si>
  <si>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</si>
  <si>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</si>
  <si>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</si>
  <si>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</si>
  <si>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</si>
  <si>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</si>
  <si>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</si>
  <si>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</si>
  <si>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</si>
  <si>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</si>
  <si>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</si>
  <si>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</si>
  <si>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</si>
  <si>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</si>
  <si>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</si>
  <si>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</si>
  <si>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</si>
  <si>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</si>
  <si>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</si>
  <si>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</si>
  <si>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</si>
  <si>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</si>
  <si>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</si>
  <si>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</si>
  <si>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</si>
  <si>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</si>
  <si>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</si>
  <si>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</si>
  <si>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</si>
  <si>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</si>
  <si>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</si>
  <si>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</si>
  <si>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</si>
  <si>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</si>
  <si>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</si>
  <si>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</si>
  <si>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</si>
  <si>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</si>
  <si>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</si>
  <si>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</si>
  <si>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</si>
  <si>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</si>
  <si>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</si>
  <si>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</si>
  <si>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</si>
  <si>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</si>
  <si>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</si>
  <si>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</si>
  <si>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</si>
  <si>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</si>
  <si>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</si>
  <si>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</si>
  <si>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</si>
  <si>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</si>
  <si>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</si>
  <si>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</si>
  <si>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</si>
  <si>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</si>
  <si>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</si>
  <si>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</si>
  <si>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</si>
  <si>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</si>
  <si>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</si>
  <si>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</si>
  <si>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</si>
  <si>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</si>
  <si>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</si>
  <si>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</si>
  <si>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</si>
  <si>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</si>
  <si>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</si>
  <si>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</si>
  <si>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</si>
  <si>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</si>
  <si>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</si>
  <si>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</si>
  <si>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</si>
  <si>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</si>
  <si>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</si>
  <si>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</si>
  <si>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</si>
  <si>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</si>
  <si>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</si>
  <si>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</si>
  <si>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</si>
  <si>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</si>
  <si>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</si>
  <si>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</si>
  <si>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</si>
  <si>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</si>
  <si>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</si>
  <si>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</si>
  <si>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</si>
  <si>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</si>
  <si>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</si>
  <si>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</si>
  <si>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</si>
  <si>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</si>
  <si>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</si>
  <si>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</si>
  <si>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</si>
  <si>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</si>
  <si>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</si>
  <si>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</si>
  <si>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</si>
  <si>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</si>
  <si>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</si>
  <si>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</si>
  <si>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</si>
  <si>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</si>
  <si>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</si>
  <si>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大阪府泉大津市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</si>
  <si>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</si>
  <si>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</si>
  <si>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</si>
  <si>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</si>
  <si>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</si>
  <si>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</si>
  <si>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</si>
  <si>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</si>
  <si>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</si>
  <si>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</si>
  <si>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</si>
  <si>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</si>
  <si>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</si>
  <si>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</si>
  <si>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</si>
  <si>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</si>
  <si>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</si>
  <si>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</si>
  <si>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</si>
  <si>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</si>
  <si>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</si>
  <si>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</si>
  <si>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</si>
  <si>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</si>
  <si>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</si>
  <si>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</si>
  <si>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</si>
  <si>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</si>
  <si>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</si>
  <si>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</si>
  <si>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</si>
  <si>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</si>
  <si>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</si>
  <si>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</si>
  <si>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</si>
  <si>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</si>
  <si>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</si>
  <si>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</si>
  <si>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</si>
  <si>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泉大津市水道事業会計</t>
    <phoneticPr fontId="5"/>
  </si>
  <si>
    <t>法適用企業</t>
    <phoneticPr fontId="5"/>
  </si>
  <si>
    <t>泉大津市病院事業会計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</si>
  <si>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</si>
  <si>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</si>
  <si>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</si>
  <si>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</si>
  <si>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</si>
  <si>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</si>
  <si>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</si>
  <si>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</si>
  <si>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</si>
  <si>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</si>
  <si>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</si>
  <si>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</si>
  <si>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</si>
  <si>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</si>
  <si>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</si>
  <si>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</si>
  <si>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</si>
  <si>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</si>
  <si>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</si>
  <si>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</si>
  <si>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</si>
  <si>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</si>
  <si>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</si>
  <si>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</si>
  <si>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</si>
  <si>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</si>
  <si>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</si>
  <si>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</si>
  <si>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</si>
  <si>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</si>
  <si>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</si>
  <si>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</si>
  <si>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</si>
  <si>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</si>
  <si>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</si>
  <si>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</si>
  <si>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</si>
  <si>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</si>
  <si>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</si>
  <si>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</si>
  <si>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</si>
  <si>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</si>
  <si>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</si>
  <si>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</si>
  <si>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</si>
  <si>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</si>
  <si>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</si>
  <si>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</si>
  <si>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</si>
  <si>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</si>
  <si>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</si>
  <si>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</si>
  <si>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</si>
  <si>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</si>
  <si>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</si>
  <si>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</si>
  <si>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</si>
  <si>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</si>
  <si>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</si>
  <si>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</si>
  <si>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</si>
  <si>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</si>
  <si>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</si>
  <si>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</si>
  <si>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</si>
  <si>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</si>
  <si>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</si>
  <si>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</si>
  <si>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</si>
  <si>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</si>
  <si>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</si>
  <si>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</si>
  <si>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</si>
  <si>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</si>
  <si>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</si>
  <si>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</si>
  <si>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</si>
  <si>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</si>
  <si>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</si>
  <si>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</si>
  <si>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</si>
  <si>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</si>
  <si>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</si>
  <si>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</si>
  <si>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</si>
  <si>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</si>
  <si>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</si>
  <si>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</si>
  <si>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</si>
  <si>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</si>
  <si>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</si>
  <si>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</si>
  <si>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</si>
  <si>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</si>
  <si>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</si>
  <si>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</si>
  <si>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</si>
  <si>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</si>
  <si>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</si>
  <si>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</si>
  <si>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</si>
  <si>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</si>
  <si>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</si>
  <si>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</si>
  <si>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</si>
  <si>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</si>
  <si>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</si>
  <si>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</si>
  <si>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</si>
  <si>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</si>
  <si>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</si>
  <si>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</si>
  <si>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</si>
  <si>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</si>
  <si>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</si>
  <si>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</si>
  <si>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</si>
  <si>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</si>
  <si>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</si>
  <si>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</si>
  <si>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</si>
  <si>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</si>
  <si>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</si>
  <si>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</si>
  <si>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</si>
  <si>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</si>
  <si>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</si>
  <si>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</si>
  <si>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</si>
  <si>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</si>
  <si>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</si>
  <si>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</si>
  <si>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</si>
  <si>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</si>
  <si>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</si>
  <si>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</si>
  <si>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</si>
  <si>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</si>
  <si>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</si>
  <si>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</si>
  <si>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</si>
  <si>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</si>
  <si>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</si>
  <si>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</si>
  <si>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</si>
  <si>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</si>
  <si>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</si>
  <si>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</si>
  <si>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</si>
  <si>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</si>
  <si>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</si>
  <si>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</si>
  <si>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</si>
  <si>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</si>
  <si>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</si>
  <si>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</si>
  <si>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</si>
  <si>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0.73</t>
  </si>
  <si>
    <t>泉大津市病院事業会計</t>
  </si>
  <si>
    <t>▲ 1.80</t>
  </si>
  <si>
    <t>▲ 1.30</t>
  </si>
  <si>
    <t>▲ 2.56</t>
  </si>
  <si>
    <t>駐車場事業特別会計</t>
  </si>
  <si>
    <t>▲ 4.26</t>
  </si>
  <si>
    <t>▲ 3.36</t>
  </si>
  <si>
    <t>▲ 2.63</t>
  </si>
  <si>
    <t>▲ 1.67</t>
  </si>
  <si>
    <t>▲ 0.61</t>
  </si>
  <si>
    <t>泉大津市水道事業会計</t>
  </si>
  <si>
    <t>一般会計</t>
  </si>
  <si>
    <t>介護保険事業特別会計</t>
  </si>
  <si>
    <t>国民健康保険事業特別会計</t>
  </si>
  <si>
    <t>▲ 1.91</t>
  </si>
  <si>
    <t>▲ 2.57</t>
  </si>
  <si>
    <t>▲ 0.59</t>
  </si>
  <si>
    <t>▲ 0.31</t>
  </si>
  <si>
    <t>後期高齢者医療特別会計</t>
  </si>
  <si>
    <t>下水道事業特別会計</t>
  </si>
  <si>
    <t>その他会計（赤字）</t>
  </si>
  <si>
    <t>その他会計（黒字）</t>
  </si>
  <si>
    <t>泉北水道企業団</t>
    <rPh sb="0" eb="2">
      <t>センボク</t>
    </rPh>
    <rPh sb="2" eb="4">
      <t>スイドウ</t>
    </rPh>
    <rPh sb="4" eb="6">
      <t>キギョウ</t>
    </rPh>
    <rPh sb="6" eb="7">
      <t>ダン</t>
    </rPh>
    <phoneticPr fontId="5"/>
  </si>
  <si>
    <t>泉大津市、和泉市墓地組合</t>
    <rPh sb="0" eb="4">
      <t>イズミオオツシ</t>
    </rPh>
    <rPh sb="5" eb="8">
      <t>イズミシ</t>
    </rPh>
    <rPh sb="8" eb="10">
      <t>ボチ</t>
    </rPh>
    <rPh sb="10" eb="12">
      <t>クミアイ</t>
    </rPh>
    <phoneticPr fontId="5"/>
  </si>
  <si>
    <t>高石市泉大津市墓地組合</t>
    <rPh sb="0" eb="3">
      <t>タカイシシ</t>
    </rPh>
    <rPh sb="3" eb="7">
      <t>イズミオオツシ</t>
    </rPh>
    <rPh sb="7" eb="9">
      <t>ボチ</t>
    </rPh>
    <rPh sb="9" eb="11">
      <t>クミアイ</t>
    </rPh>
    <phoneticPr fontId="5"/>
  </si>
  <si>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5"/>
  </si>
  <si>
    <t>泉北環境整備施設組合（公共下水道事業分）</t>
    <rPh sb="0" eb="2">
      <t>センボク</t>
    </rPh>
    <rPh sb="2" eb="4">
      <t>カンキョウ</t>
    </rPh>
    <rPh sb="4" eb="6">
      <t>セイビ</t>
    </rPh>
    <rPh sb="6" eb="8">
      <t>シセツ</t>
    </rPh>
    <rPh sb="8" eb="10">
      <t>クミアイ</t>
    </rPh>
    <rPh sb="11" eb="13">
      <t>コウキョウ</t>
    </rPh>
    <rPh sb="13" eb="16">
      <t>ゲスイドウ</t>
    </rPh>
    <rPh sb="16" eb="18">
      <t>ジギョウ</t>
    </rPh>
    <rPh sb="18" eb="19">
      <t>ブン</t>
    </rPh>
    <phoneticPr fontId="5"/>
  </si>
  <si>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5"/>
  </si>
  <si>
    <t>大阪府都市競艇企業団</t>
    <rPh sb="0" eb="3">
      <t>オオサカフ</t>
    </rPh>
    <rPh sb="3" eb="5">
      <t>トシ</t>
    </rPh>
    <rPh sb="5" eb="7">
      <t>キョウテイ</t>
    </rPh>
    <rPh sb="7" eb="9">
      <t>キギョウ</t>
    </rPh>
    <rPh sb="9" eb="10">
      <t>ダン</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</si>
  <si>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0"/>
  </si>
  <si>
    <t>大阪府後期高齢者医療広域連合
（後期高齢者医療特別会計）</t>
  </si>
  <si>
    <t>大阪広域水道企業団
（水道事業会計）</t>
  </si>
  <si>
    <t>大阪広域水道企業団
（工業用水道事業会計）</t>
  </si>
  <si>
    <t>○</t>
    <phoneticPr fontId="2"/>
  </si>
  <si>
    <t>泉大津市土地開発公社</t>
    <rPh sb="0" eb="4">
      <t>イズミオオツシ</t>
    </rPh>
    <rPh sb="4" eb="6">
      <t>トチ</t>
    </rPh>
    <rPh sb="6" eb="8">
      <t>カイハツ</t>
    </rPh>
    <rPh sb="8" eb="10">
      <t>コウシャ</t>
    </rPh>
    <phoneticPr fontId="5"/>
  </si>
  <si>
    <t>泉大津マリン</t>
    <rPh sb="0" eb="3">
      <t>イズミオオツ</t>
    </rPh>
    <phoneticPr fontId="5"/>
  </si>
  <si>
    <t>泉大津埠頭</t>
    <rPh sb="0" eb="3">
      <t>イズミオオツ</t>
    </rPh>
    <rPh sb="3" eb="5">
      <t>フトウ</t>
    </rPh>
    <phoneticPr fontId="5"/>
  </si>
  <si>
    <t>-</t>
    <phoneticPr fontId="2"/>
  </si>
  <si>
    <t>都市施設整備基金</t>
    <rPh sb="0" eb="2">
      <t>トシ</t>
    </rPh>
    <rPh sb="2" eb="4">
      <t>シセツ</t>
    </rPh>
    <rPh sb="4" eb="6">
      <t>セイビ</t>
    </rPh>
    <rPh sb="6" eb="8">
      <t>キキン</t>
    </rPh>
    <phoneticPr fontId="2"/>
  </si>
  <si>
    <t>福祉基金</t>
    <rPh sb="0" eb="2">
      <t>フクシ</t>
    </rPh>
    <rPh sb="2" eb="4">
      <t>キキン</t>
    </rPh>
    <phoneticPr fontId="2"/>
  </si>
  <si>
    <t>泉大津市営住宅整備基金</t>
    <rPh sb="0" eb="3">
      <t>イズミオオツ</t>
    </rPh>
    <rPh sb="3" eb="5">
      <t>シエイ</t>
    </rPh>
    <rPh sb="5" eb="7">
      <t>ジュウタク</t>
    </rPh>
    <rPh sb="7" eb="9">
      <t>セイビ</t>
    </rPh>
    <rPh sb="9" eb="11">
      <t>キキン</t>
    </rPh>
    <phoneticPr fontId="2"/>
  </si>
  <si>
    <t>公共施設整備基金</t>
    <rPh sb="0" eb="2">
      <t>コウキョウ</t>
    </rPh>
    <rPh sb="2" eb="4">
      <t>シセツ</t>
    </rPh>
    <rPh sb="4" eb="6">
      <t>セイビ</t>
    </rPh>
    <rPh sb="6" eb="8">
      <t>キキン</t>
    </rPh>
    <phoneticPr fontId="2"/>
  </si>
  <si>
    <t>テクスピア大阪産業振興整備基金</t>
    <rPh sb="5" eb="7">
      <t>オオサカ</t>
    </rPh>
    <rPh sb="7" eb="9">
      <t>サンギョウ</t>
    </rPh>
    <rPh sb="9" eb="11">
      <t>シンコウ</t>
    </rPh>
    <rPh sb="11" eb="13">
      <t>セイビ</t>
    </rPh>
    <rPh sb="13" eb="15">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</si>
  <si>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</si>
  <si>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</si>
  <si>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</si>
  <si>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</si>
  <si>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類似団体内平均値を上回っている。過去に発行した市債（退職手当債及び普通建設事業債）の影響が大きいため、市債の償還を計画的に進め、また、可能な限り市債の発行抑制を図っている。また、昭和40年代から50年代の半ばにかけて建設された公共施設の多くが更新時期を迎えており、有形固定資産減価償却率については、類似団体と同様の状況である。
　今後は、平成29年度に策定した「公共施設適正配置基本計画」に沿って施設の適正配置を進め、平成28年度に策定の「公共施設等総合管理計画」において、道路などのインフラ資産について、長寿命化や適切な維持保全によるコストの圧縮を図っていく。
　なお、平成29年度決算に係る固定資産台帳については、平成31年１月１日時点で未整備であるため、平成29年度の当該団体値等は表示されていません。
</t>
    <rPh sb="1" eb="3">
      <t>ショウライ</t>
    </rPh>
    <rPh sb="3" eb="5">
      <t>フタン</t>
    </rPh>
    <rPh sb="5" eb="7">
      <t>ヒリツ</t>
    </rPh>
    <rPh sb="8" eb="10">
      <t>ルイジ</t>
    </rPh>
    <rPh sb="10" eb="12">
      <t>ダンタイ</t>
    </rPh>
    <rPh sb="12" eb="13">
      <t>ナイ</t>
    </rPh>
    <rPh sb="13" eb="15">
      <t>ヘイキン</t>
    </rPh>
    <rPh sb="15" eb="16">
      <t>アタイ</t>
    </rPh>
    <rPh sb="17" eb="19">
      <t>ウワマワ</t>
    </rPh>
    <rPh sb="53" eb="54">
      <t>オオ</t>
    </rPh>
    <rPh sb="83" eb="85">
      <t>ハッコウ</t>
    </rPh>
    <rPh sb="140" eb="142">
      <t>ユウケイ</t>
    </rPh>
    <rPh sb="142" eb="144">
      <t>コテイ</t>
    </rPh>
    <rPh sb="144" eb="146">
      <t>シサン</t>
    </rPh>
    <rPh sb="173" eb="175">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</si>
  <si>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</si>
  <si>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</si>
  <si>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</si>
  <si>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</si>
  <si>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</si>
  <si>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</si>
  <si>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</si>
  <si>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</si>
  <si>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本市の両比率は、類似団体内平均値に比べ高い状況が続いている。その要因としては、過去に発行した市債（退職手当債及び普通建設事業債）の公債費が大きく影響している。そのため、市債の償還を計画的に進め、また、可能な限り市債の発行抑制を図り、さらにH26以降、一般財源による土地開発公社の保有土地の買戻しを進めてきた結果、将来負担比率及び実質公債費率は改善してきている。また、実質公債費比率については</t>
    </r>
    <r>
      <rPr>
        <sz val="10"/>
        <rFont val="ＭＳ Ｐゴシック"/>
        <family val="3"/>
        <charset val="128"/>
      </rPr>
      <t>、平成28年度には７年ぶりに地方債の発行に大阪府の許可が必要となる18％を下回る結果となった。しかしながら本市が抱える問題として、公共施設の老朽化に伴う更新整備が控えていることから、今後の財政規律が緩むことのないよう努めていかなければならない。これらの状況を踏まえ、平成28年度に策定した「財政運営基本方針」に基づき、市債の発行抑制や土地開発公社が保有する土地の一定の買戻しを継続的に行いながら、両比率を改善できるよう、慎重かつ適正な財政運営に努める必要があるものと分析する。</t>
    </r>
    <rPh sb="109" eb="111">
      <t>ハッコウ</t>
    </rPh>
    <rPh sb="163" eb="164">
      <t>オヨ</t>
    </rPh>
    <rPh sb="165" eb="167">
      <t>ジッシツ</t>
    </rPh>
    <rPh sb="167" eb="170">
      <t>コウサイヒ</t>
    </rPh>
    <rPh sb="170" eb="171">
      <t>リツ</t>
    </rPh>
    <rPh sb="217" eb="220">
      <t>オオサカフ</t>
    </rPh>
    <rPh sb="358" eb="360">
      <t>ハッコウ</t>
    </rPh>
    <phoneticPr fontId="5"/>
  </si>
  <si>
    <t>実質公債費比率</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</si>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</sst>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49CF-4926-9F48-341621D9AB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45003</c:v>
                </c:pt>
                <c:pt idx="1">
                  <c:v>31044</c:v>
                </c:pt>
                <c:pt idx="2">
                  <c:v>29250</c:v>
                </c:pt>
                <c:pt idx="3">
                  <c:v>36660</c:v>
                </c:pt>
                <c:pt idx="4">
                  <c:v>31893</c:v>
                </c:pt>
              </c:numCache>
            </c:numRef>
          </c:val>
          <c:smooth val="0"/>
          <c:extLst xmlns:c16r2="http://schemas.microsoft.com/office/drawing/2015/06/chart">
            <c:ext xmlns:c16="http://schemas.microsoft.com/office/drawing/2014/chart" uri="{C3380CC4-5D6E-409C-BE32-E72D297353CC}">
              <c16:uniqueId val="{00000001-49CF-4926-9F48-341621D9ABF2}"/>
            </c:ext>
          </c:extLst>
        </c:ser>
        <c:dLbls>
          <c:showLegendKey val="0"/>
          <c:showVal val="0"/>
          <c:showCatName val="0"/>
          <c:showSerName val="0"/>
          <c:showPercent val="0"/>
          <c:showBubbleSize val="0"/>
        </c:dLbls>
        <c:marker val="1"/>
        <c:smooth val="0"/>
        <c:axId val="293960568"/>
        <c:axId val="293958608"/>
      </c:lineChart>
      <c:catAx>
        <c:axId val="293960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958608"/>
        <c:crosses val="autoZero"/>
        <c:auto val="1"/>
        <c:lblAlgn val="ctr"/>
        <c:lblOffset val="100"/>
        <c:tickLblSkip val="1"/>
        <c:tickMarkSkip val="1"/>
        <c:noMultiLvlLbl val="0"/>
      </c:catAx>
      <c:valAx>
        <c:axId val="293958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960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1.87</c:v>
                </c:pt>
                <c:pt idx="1">
                  <c:v>2.2400000000000002</c:v>
                </c:pt>
                <c:pt idx="2">
                  <c:v>1.8</c:v>
                </c:pt>
                <c:pt idx="3">
                  <c:v>1.59</c:v>
                </c:pt>
                <c:pt idx="4">
                  <c:v>2.67</c:v>
                </c:pt>
              </c:numCache>
            </c:numRef>
          </c:val>
          <c:extLst xmlns:c16r2="http://schemas.microsoft.com/office/drawing/2015/06/chart">
            <c:ext xmlns:c16="http://schemas.microsoft.com/office/drawing/2014/chart" uri="{C3380CC4-5D6E-409C-BE32-E72D297353CC}">
              <c16:uniqueId val="{00000000-CBC0-4238-87AB-545D8A6C55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6.12</c:v>
                </c:pt>
                <c:pt idx="1">
                  <c:v>5.86</c:v>
                </c:pt>
                <c:pt idx="2">
                  <c:v>5.41</c:v>
                </c:pt>
                <c:pt idx="3">
                  <c:v>6.79</c:v>
                </c:pt>
                <c:pt idx="4">
                  <c:v>9.5399999999999991</c:v>
                </c:pt>
              </c:numCache>
            </c:numRef>
          </c:val>
          <c:extLst xmlns:c16r2="http://schemas.microsoft.com/office/drawing/2015/06/chart">
            <c:ext xmlns:c16="http://schemas.microsoft.com/office/drawing/2014/chart" uri="{C3380CC4-5D6E-409C-BE32-E72D297353CC}">
              <c16:uniqueId val="{00000001-CBC0-4238-87AB-545D8A6C5594}"/>
            </c:ext>
          </c:extLst>
        </c:ser>
        <c:dLbls>
          <c:showLegendKey val="0"/>
          <c:showVal val="0"/>
          <c:showCatName val="0"/>
          <c:showSerName val="0"/>
          <c:showPercent val="0"/>
          <c:showBubbleSize val="0"/>
        </c:dLbls>
        <c:gapWidth val="250"/>
        <c:overlap val="100"/>
        <c:axId val="293957040"/>
        <c:axId val="293954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2.44</c:v>
                </c:pt>
                <c:pt idx="1">
                  <c:v>0.09</c:v>
                </c:pt>
                <c:pt idx="2">
                  <c:v>-0.73</c:v>
                </c:pt>
                <c:pt idx="3">
                  <c:v>1.02</c:v>
                </c:pt>
                <c:pt idx="4">
                  <c:v>3.85</c:v>
                </c:pt>
              </c:numCache>
            </c:numRef>
          </c:val>
          <c:smooth val="0"/>
          <c:extLst xmlns:c16r2="http://schemas.microsoft.com/office/drawing/2015/06/chart">
            <c:ext xmlns:c16="http://schemas.microsoft.com/office/drawing/2014/chart" uri="{C3380CC4-5D6E-409C-BE32-E72D297353CC}">
              <c16:uniqueId val="{00000002-CBC0-4238-87AB-545D8A6C5594}"/>
            </c:ext>
          </c:extLst>
        </c:ser>
        <c:dLbls>
          <c:showLegendKey val="0"/>
          <c:showVal val="0"/>
          <c:showCatName val="0"/>
          <c:showSerName val="0"/>
          <c:showPercent val="0"/>
          <c:showBubbleSize val="0"/>
        </c:dLbls>
        <c:marker val="1"/>
        <c:smooth val="0"/>
        <c:axId val="293957040"/>
        <c:axId val="293954296"/>
      </c:lineChart>
      <c:catAx>
        <c:axId val="29395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954296"/>
        <c:crosses val="autoZero"/>
        <c:auto val="1"/>
        <c:lblAlgn val="ctr"/>
        <c:lblOffset val="100"/>
        <c:tickLblSkip val="1"/>
        <c:tickMarkSkip val="1"/>
        <c:noMultiLvlLbl val="0"/>
      </c:catAx>
      <c:valAx>
        <c:axId val="29395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95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80A-4087-904F-0595BBEECE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0A-4087-904F-0595BBEECECA}"/>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0.36</c:v>
                </c:pt>
                <c:pt idx="4">
                  <c:v>#N/A</c:v>
                </c:pt>
                <c:pt idx="5">
                  <c:v>0.93</c:v>
                </c:pt>
                <c:pt idx="6">
                  <c:v>#N/A</c:v>
                </c:pt>
                <c:pt idx="7">
                  <c:v>0.37</c:v>
                </c:pt>
                <c:pt idx="8">
                  <c:v>#N/A</c:v>
                </c:pt>
                <c:pt idx="9">
                  <c:v>0.08</c:v>
                </c:pt>
              </c:numCache>
            </c:numRef>
          </c:val>
          <c:extLst xmlns:c16r2="http://schemas.microsoft.com/office/drawing/2015/06/chart">
            <c:ext xmlns:c16="http://schemas.microsoft.com/office/drawing/2014/chart" uri="{C3380CC4-5D6E-409C-BE32-E72D297353CC}">
              <c16:uniqueId val="{00000002-D80A-4087-904F-0595BBEECE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0.13</c:v>
                </c:pt>
                <c:pt idx="2">
                  <c:v>#N/A</c:v>
                </c:pt>
                <c:pt idx="3">
                  <c:v>0.15</c:v>
                </c:pt>
                <c:pt idx="4">
                  <c:v>#N/A</c:v>
                </c:pt>
                <c:pt idx="5">
                  <c:v>0.13</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3-D80A-4087-904F-0595BBEECEC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1.91</c:v>
                </c:pt>
                <c:pt idx="1">
                  <c:v>#N/A</c:v>
                </c:pt>
                <c:pt idx="2">
                  <c:v>2.57</c:v>
                </c:pt>
                <c:pt idx="3">
                  <c:v>#N/A</c:v>
                </c:pt>
                <c:pt idx="4">
                  <c:v>0.59</c:v>
                </c:pt>
                <c:pt idx="5">
                  <c:v>#N/A</c:v>
                </c:pt>
                <c:pt idx="6">
                  <c:v>0.31</c:v>
                </c:pt>
                <c:pt idx="7">
                  <c:v>#N/A</c:v>
                </c:pt>
                <c:pt idx="8">
                  <c:v>#N/A</c:v>
                </c:pt>
                <c:pt idx="9">
                  <c:v>0.16</c:v>
                </c:pt>
              </c:numCache>
            </c:numRef>
          </c:val>
          <c:extLst xmlns:c16r2="http://schemas.microsoft.com/office/drawing/2015/06/chart">
            <c:ext xmlns:c16="http://schemas.microsoft.com/office/drawing/2014/chart" uri="{C3380CC4-5D6E-409C-BE32-E72D297353CC}">
              <c16:uniqueId val="{00000004-D80A-4087-904F-0595BBEECEC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0.24</c:v>
                </c:pt>
                <c:pt idx="4">
                  <c:v>#N/A</c:v>
                </c:pt>
                <c:pt idx="5">
                  <c:v>0.77</c:v>
                </c:pt>
                <c:pt idx="6">
                  <c:v>#N/A</c:v>
                </c:pt>
                <c:pt idx="7">
                  <c:v>0.15</c:v>
                </c:pt>
                <c:pt idx="8">
                  <c:v>#N/A</c:v>
                </c:pt>
                <c:pt idx="9">
                  <c:v>0.73</c:v>
                </c:pt>
              </c:numCache>
            </c:numRef>
          </c:val>
          <c:extLst xmlns:c16r2="http://schemas.microsoft.com/office/drawing/2015/06/chart">
            <c:ext xmlns:c16="http://schemas.microsoft.com/office/drawing/2014/chart" uri="{C3380CC4-5D6E-409C-BE32-E72D297353CC}">
              <c16:uniqueId val="{00000005-D80A-4087-904F-0595BBEECEC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1.87</c:v>
                </c:pt>
                <c:pt idx="2">
                  <c:v>#N/A</c:v>
                </c:pt>
                <c:pt idx="3">
                  <c:v>2.23</c:v>
                </c:pt>
                <c:pt idx="4">
                  <c:v>#N/A</c:v>
                </c:pt>
                <c:pt idx="5">
                  <c:v>1.8</c:v>
                </c:pt>
                <c:pt idx="6">
                  <c:v>#N/A</c:v>
                </c:pt>
                <c:pt idx="7">
                  <c:v>1.59</c:v>
                </c:pt>
                <c:pt idx="8">
                  <c:v>#N/A</c:v>
                </c:pt>
                <c:pt idx="9">
                  <c:v>2.66</c:v>
                </c:pt>
              </c:numCache>
            </c:numRef>
          </c:val>
          <c:extLst xmlns:c16r2="http://schemas.microsoft.com/office/drawing/2015/06/chart">
            <c:ext xmlns:c16="http://schemas.microsoft.com/office/drawing/2014/chart" uri="{C3380CC4-5D6E-409C-BE32-E72D297353CC}">
              <c16:uniqueId val="{00000006-D80A-4087-904F-0595BBEECECA}"/>
            </c:ext>
          </c:extLst>
        </c:ser>
        <c:ser>
          <c:idx val="7"/>
          <c:order val="7"/>
          <c:tx>
            <c:strRef>
              <c:f>データシート!$A$34</c:f>
              <c:strCache>
                <c:ptCount val="1"/>
                <c:pt idx="0">
                  <c:v>泉大津市水道事業会計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8.6</c:v>
                </c:pt>
                <c:pt idx="2">
                  <c:v>#N/A</c:v>
                </c:pt>
                <c:pt idx="3">
                  <c:v>10</c:v>
                </c:pt>
                <c:pt idx="4">
                  <c:v>#N/A</c:v>
                </c:pt>
                <c:pt idx="5">
                  <c:v>9.25</c:v>
                </c:pt>
                <c:pt idx="6">
                  <c:v>#N/A</c:v>
                </c:pt>
                <c:pt idx="7">
                  <c:v>10.83</c:v>
                </c:pt>
                <c:pt idx="8">
                  <c:v>#N/A</c:v>
                </c:pt>
                <c:pt idx="9">
                  <c:v>11.79</c:v>
                </c:pt>
              </c:numCache>
            </c:numRef>
          </c:val>
          <c:extLst xmlns:c16r2="http://schemas.microsoft.com/office/drawing/2015/06/chart">
            <c:ext xmlns:c16="http://schemas.microsoft.com/office/drawing/2014/chart" uri="{C3380CC4-5D6E-409C-BE32-E72D297353CC}">
              <c16:uniqueId val="{00000007-D80A-4087-904F-0595BBEECECA}"/>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4.26</c:v>
                </c:pt>
                <c:pt idx="1">
                  <c:v>#N/A</c:v>
                </c:pt>
                <c:pt idx="2">
                  <c:v>3.36</c:v>
                </c:pt>
                <c:pt idx="3">
                  <c:v>#N/A</c:v>
                </c:pt>
                <c:pt idx="4">
                  <c:v>2.63</c:v>
                </c:pt>
                <c:pt idx="5">
                  <c:v>#N/A</c:v>
                </c:pt>
                <c:pt idx="6">
                  <c:v>1.67</c:v>
                </c:pt>
                <c:pt idx="7">
                  <c:v>#N/A</c:v>
                </c:pt>
                <c:pt idx="8">
                  <c:v>0.61</c:v>
                </c:pt>
                <c:pt idx="9">
                  <c:v>#N/A</c:v>
                </c:pt>
              </c:numCache>
            </c:numRef>
          </c:val>
          <c:extLst xmlns:c16r2="http://schemas.microsoft.com/office/drawing/2015/06/chart">
            <c:ext xmlns:c16="http://schemas.microsoft.com/office/drawing/2014/chart" uri="{C3380CC4-5D6E-409C-BE32-E72D297353CC}">
              <c16:uniqueId val="{00000008-D80A-4087-904F-0595BBEECECA}"/>
            </c:ext>
          </c:extLst>
        </c:ser>
        <c:ser>
          <c:idx val="9"/>
          <c:order val="9"/>
          <c:tx>
            <c:strRef>
              <c:f>データシート!$A$36</c:f>
              <c:strCache>
                <c:ptCount val="1"/>
                <c:pt idx="0">
                  <c:v>泉大津市病院事業会計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1.8</c:v>
                </c:pt>
                <c:pt idx="1">
                  <c:v>#N/A</c:v>
                </c:pt>
                <c:pt idx="2">
                  <c:v>1.3</c:v>
                </c:pt>
                <c:pt idx="3">
                  <c:v>#N/A</c:v>
                </c:pt>
                <c:pt idx="4">
                  <c:v>#N/A</c:v>
                </c:pt>
                <c:pt idx="5">
                  <c:v>0.19</c:v>
                </c:pt>
                <c:pt idx="6">
                  <c:v>#N/A</c:v>
                </c:pt>
                <c:pt idx="7">
                  <c:v>0</c:v>
                </c:pt>
                <c:pt idx="8">
                  <c:v>2.56</c:v>
                </c:pt>
                <c:pt idx="9">
                  <c:v>#N/A</c:v>
                </c:pt>
              </c:numCache>
            </c:numRef>
          </c:val>
          <c:extLst xmlns:c16r2="http://schemas.microsoft.com/office/drawing/2015/06/chart">
            <c:ext xmlns:c16="http://schemas.microsoft.com/office/drawing/2014/chart" uri="{C3380CC4-5D6E-409C-BE32-E72D297353CC}">
              <c16:uniqueId val="{00000009-D80A-4087-904F-0595BBEECECA}"/>
            </c:ext>
          </c:extLst>
        </c:ser>
        <c:dLbls>
          <c:showLegendKey val="0"/>
          <c:showVal val="0"/>
          <c:showCatName val="0"/>
          <c:showSerName val="0"/>
          <c:showPercent val="0"/>
          <c:showBubbleSize val="0"/>
        </c:dLbls>
        <c:gapWidth val="150"/>
        <c:overlap val="100"/>
        <c:axId val="453291128"/>
        <c:axId val="453292304"/>
      </c:barChart>
      <c:catAx>
        <c:axId val="45329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292304"/>
        <c:crosses val="autoZero"/>
        <c:auto val="1"/>
        <c:lblAlgn val="ctr"/>
        <c:lblOffset val="100"/>
        <c:tickLblSkip val="1"/>
        <c:tickMarkSkip val="1"/>
        <c:noMultiLvlLbl val="0"/>
      </c:catAx>
      <c:valAx>
        <c:axId val="45329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91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3464</c:v>
                </c:pt>
                <c:pt idx="5">
                  <c:v>3510</c:v>
                </c:pt>
                <c:pt idx="8">
                  <c:v>3447</c:v>
                </c:pt>
                <c:pt idx="11">
                  <c:v>3416</c:v>
                </c:pt>
                <c:pt idx="14">
                  <c:v>3525</c:v>
                </c:pt>
              </c:numCache>
            </c:numRef>
          </c:val>
          <c:extLst xmlns:c16r2="http://schemas.microsoft.com/office/drawing/2015/06/chart">
            <c:ext xmlns:c16="http://schemas.microsoft.com/office/drawing/2014/chart" uri="{C3380CC4-5D6E-409C-BE32-E72D297353CC}">
              <c16:uniqueId val="{00000000-015B-4102-9BF2-7721EFA9A2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3</c:v>
                </c:pt>
                <c:pt idx="6">
                  <c:v>4</c:v>
                </c:pt>
                <c:pt idx="9">
                  <c:v>0</c:v>
                </c:pt>
                <c:pt idx="12">
                  <c:v>0</c:v>
                </c:pt>
              </c:numCache>
            </c:numRef>
          </c:val>
          <c:extLst xmlns:c16r2="http://schemas.microsoft.com/office/drawing/2015/06/chart">
            <c:ext xmlns:c16="http://schemas.microsoft.com/office/drawing/2014/chart" uri="{C3380CC4-5D6E-409C-BE32-E72D297353CC}">
              <c16:uniqueId val="{00000001-015B-4102-9BF2-7721EFA9A2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105</c:v>
                </c:pt>
                <c:pt idx="3">
                  <c:v>527</c:v>
                </c:pt>
                <c:pt idx="6">
                  <c:v>383</c:v>
                </c:pt>
                <c:pt idx="9">
                  <c:v>373</c:v>
                </c:pt>
                <c:pt idx="12">
                  <c:v>371</c:v>
                </c:pt>
              </c:numCache>
            </c:numRef>
          </c:val>
          <c:extLst xmlns:c16r2="http://schemas.microsoft.com/office/drawing/2015/06/chart">
            <c:ext xmlns:c16="http://schemas.microsoft.com/office/drawing/2014/chart" uri="{C3380CC4-5D6E-409C-BE32-E72D297353CC}">
              <c16:uniqueId val="{00000002-015B-4102-9BF2-7721EFA9A2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417</c:v>
                </c:pt>
                <c:pt idx="3">
                  <c:v>445</c:v>
                </c:pt>
                <c:pt idx="6">
                  <c:v>379</c:v>
                </c:pt>
                <c:pt idx="9">
                  <c:v>261</c:v>
                </c:pt>
                <c:pt idx="12">
                  <c:v>268</c:v>
                </c:pt>
              </c:numCache>
            </c:numRef>
          </c:val>
          <c:extLst xmlns:c16r2="http://schemas.microsoft.com/office/drawing/2015/06/chart">
            <c:ext xmlns:c16="http://schemas.microsoft.com/office/drawing/2014/chart" uri="{C3380CC4-5D6E-409C-BE32-E72D297353CC}">
              <c16:uniqueId val="{00000003-015B-4102-9BF2-7721EFA9A2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1904</c:v>
                </c:pt>
                <c:pt idx="3">
                  <c:v>2030</c:v>
                </c:pt>
                <c:pt idx="6">
                  <c:v>1833</c:v>
                </c:pt>
                <c:pt idx="9">
                  <c:v>1582</c:v>
                </c:pt>
                <c:pt idx="12">
                  <c:v>1579</c:v>
                </c:pt>
              </c:numCache>
            </c:numRef>
          </c:val>
          <c:extLst xmlns:c16r2="http://schemas.microsoft.com/office/drawing/2015/06/chart">
            <c:ext xmlns:c16="http://schemas.microsoft.com/office/drawing/2014/chart" uri="{C3380CC4-5D6E-409C-BE32-E72D297353CC}">
              <c16:uniqueId val="{00000004-015B-4102-9BF2-7721EFA9A2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21</c:v>
                </c:pt>
                <c:pt idx="3">
                  <c:v>21</c:v>
                </c:pt>
                <c:pt idx="6">
                  <c:v>21</c:v>
                </c:pt>
                <c:pt idx="9">
                  <c:v>21</c:v>
                </c:pt>
                <c:pt idx="12">
                  <c:v>21</c:v>
                </c:pt>
              </c:numCache>
            </c:numRef>
          </c:val>
          <c:extLst xmlns:c16r2="http://schemas.microsoft.com/office/drawing/2015/06/chart">
            <c:ext xmlns:c16="http://schemas.microsoft.com/office/drawing/2014/chart" uri="{C3380CC4-5D6E-409C-BE32-E72D297353CC}">
              <c16:uniqueId val="{00000005-015B-4102-9BF2-7721EFA9A2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5B-4102-9BF2-7721EFA9A2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3566</c:v>
                </c:pt>
                <c:pt idx="3">
                  <c:v>3358</c:v>
                </c:pt>
                <c:pt idx="6">
                  <c:v>3065</c:v>
                </c:pt>
                <c:pt idx="9">
                  <c:v>3039</c:v>
                </c:pt>
                <c:pt idx="12">
                  <c:v>2977</c:v>
                </c:pt>
              </c:numCache>
            </c:numRef>
          </c:val>
          <c:extLst xmlns:c16r2="http://schemas.microsoft.com/office/drawing/2015/06/chart">
            <c:ext xmlns:c16="http://schemas.microsoft.com/office/drawing/2014/chart" uri="{C3380CC4-5D6E-409C-BE32-E72D297353CC}">
              <c16:uniqueId val="{00000007-015B-4102-9BF2-7721EFA9A243}"/>
            </c:ext>
          </c:extLst>
        </c:ser>
        <c:dLbls>
          <c:showLegendKey val="0"/>
          <c:showVal val="0"/>
          <c:showCatName val="0"/>
          <c:showSerName val="0"/>
          <c:showPercent val="0"/>
          <c:showBubbleSize val="0"/>
        </c:dLbls>
        <c:gapWidth val="100"/>
        <c:overlap val="100"/>
        <c:axId val="453292696"/>
        <c:axId val="453295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2551</c:v>
                </c:pt>
                <c:pt idx="2">
                  <c:v>#N/A</c:v>
                </c:pt>
                <c:pt idx="3">
                  <c:v>#N/A</c:v>
                </c:pt>
                <c:pt idx="4">
                  <c:v>2874</c:v>
                </c:pt>
                <c:pt idx="5">
                  <c:v>#N/A</c:v>
                </c:pt>
                <c:pt idx="6">
                  <c:v>#N/A</c:v>
                </c:pt>
                <c:pt idx="7">
                  <c:v>2238</c:v>
                </c:pt>
                <c:pt idx="8">
                  <c:v>#N/A</c:v>
                </c:pt>
                <c:pt idx="9">
                  <c:v>#N/A</c:v>
                </c:pt>
                <c:pt idx="10">
                  <c:v>1860</c:v>
                </c:pt>
                <c:pt idx="11">
                  <c:v>#N/A</c:v>
                </c:pt>
                <c:pt idx="12">
                  <c:v>#N/A</c:v>
                </c:pt>
                <c:pt idx="13">
                  <c:v>1691</c:v>
                </c:pt>
                <c:pt idx="14">
                  <c:v>#N/A</c:v>
                </c:pt>
              </c:numCache>
            </c:numRef>
          </c:val>
          <c:smooth val="0"/>
          <c:extLst xmlns:c16r2="http://schemas.microsoft.com/office/drawing/2015/06/chart">
            <c:ext xmlns:c16="http://schemas.microsoft.com/office/drawing/2014/chart" uri="{C3380CC4-5D6E-409C-BE32-E72D297353CC}">
              <c16:uniqueId val="{00000008-015B-4102-9BF2-7721EFA9A243}"/>
            </c:ext>
          </c:extLst>
        </c:ser>
        <c:dLbls>
          <c:showLegendKey val="0"/>
          <c:showVal val="0"/>
          <c:showCatName val="0"/>
          <c:showSerName val="0"/>
          <c:showPercent val="0"/>
          <c:showBubbleSize val="0"/>
        </c:dLbls>
        <c:marker val="1"/>
        <c:smooth val="0"/>
        <c:axId val="453292696"/>
        <c:axId val="453295440"/>
      </c:lineChart>
      <c:catAx>
        <c:axId val="45329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295440"/>
        <c:crosses val="autoZero"/>
        <c:auto val="1"/>
        <c:lblAlgn val="ctr"/>
        <c:lblOffset val="100"/>
        <c:tickLblSkip val="1"/>
        <c:tickMarkSkip val="1"/>
        <c:noMultiLvlLbl val="0"/>
      </c:catAx>
      <c:valAx>
        <c:axId val="45329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9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32905</c:v>
                </c:pt>
                <c:pt idx="5">
                  <c:v>32562</c:v>
                </c:pt>
                <c:pt idx="8">
                  <c:v>32595</c:v>
                </c:pt>
                <c:pt idx="11">
                  <c:v>32173</c:v>
                </c:pt>
                <c:pt idx="14">
                  <c:v>31419</c:v>
                </c:pt>
              </c:numCache>
            </c:numRef>
          </c:val>
          <c:extLst xmlns:c16r2="http://schemas.microsoft.com/office/drawing/2015/06/chart">
            <c:ext xmlns:c16="http://schemas.microsoft.com/office/drawing/2014/chart" uri="{C3380CC4-5D6E-409C-BE32-E72D297353CC}">
              <c16:uniqueId val="{00000000-34B1-4FE8-A655-20DB0D9BFC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8482</c:v>
                </c:pt>
                <c:pt idx="5">
                  <c:v>8059</c:v>
                </c:pt>
                <c:pt idx="8">
                  <c:v>7980</c:v>
                </c:pt>
                <c:pt idx="11">
                  <c:v>8406</c:v>
                </c:pt>
                <c:pt idx="14">
                  <c:v>8674</c:v>
                </c:pt>
              </c:numCache>
            </c:numRef>
          </c:val>
          <c:extLst xmlns:c16r2="http://schemas.microsoft.com/office/drawing/2015/06/chart">
            <c:ext xmlns:c16="http://schemas.microsoft.com/office/drawing/2014/chart" uri="{C3380CC4-5D6E-409C-BE32-E72D297353CC}">
              <c16:uniqueId val="{00000001-34B1-4FE8-A655-20DB0D9BFC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3057</c:v>
                </c:pt>
                <c:pt idx="5">
                  <c:v>2622</c:v>
                </c:pt>
                <c:pt idx="8">
                  <c:v>2750</c:v>
                </c:pt>
                <c:pt idx="11">
                  <c:v>3379</c:v>
                </c:pt>
                <c:pt idx="14">
                  <c:v>4654</c:v>
                </c:pt>
              </c:numCache>
            </c:numRef>
          </c:val>
          <c:extLst xmlns:c16r2="http://schemas.microsoft.com/office/drawing/2015/06/chart">
            <c:ext xmlns:c16="http://schemas.microsoft.com/office/drawing/2014/chart" uri="{C3380CC4-5D6E-409C-BE32-E72D297353CC}">
              <c16:uniqueId val="{00000002-34B1-4FE8-A655-20DB0D9BFC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B1-4FE8-A655-20DB0D9BFC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B1-4FE8-A655-20DB0D9BFC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1058</c:v>
                </c:pt>
                <c:pt idx="3">
                  <c:v>649</c:v>
                </c:pt>
                <c:pt idx="6">
                  <c:v>694</c:v>
                </c:pt>
                <c:pt idx="9">
                  <c:v>682</c:v>
                </c:pt>
                <c:pt idx="12">
                  <c:v>396</c:v>
                </c:pt>
              </c:numCache>
            </c:numRef>
          </c:val>
          <c:extLst xmlns:c16r2="http://schemas.microsoft.com/office/drawing/2015/06/chart">
            <c:ext xmlns:c16="http://schemas.microsoft.com/office/drawing/2014/chart" uri="{C3380CC4-5D6E-409C-BE32-E72D297353CC}">
              <c16:uniqueId val="{00000005-34B1-4FE8-A655-20DB0D9BFC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3357</c:v>
                </c:pt>
                <c:pt idx="3">
                  <c:v>3094</c:v>
                </c:pt>
                <c:pt idx="6">
                  <c:v>2757</c:v>
                </c:pt>
                <c:pt idx="9">
                  <c:v>2765</c:v>
                </c:pt>
                <c:pt idx="12">
                  <c:v>2662</c:v>
                </c:pt>
              </c:numCache>
            </c:numRef>
          </c:val>
          <c:extLst xmlns:c16r2="http://schemas.microsoft.com/office/drawing/2015/06/chart">
            <c:ext xmlns:c16="http://schemas.microsoft.com/office/drawing/2014/chart" uri="{C3380CC4-5D6E-409C-BE32-E72D297353CC}">
              <c16:uniqueId val="{00000006-34B1-4FE8-A655-20DB0D9BFC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1934</c:v>
                </c:pt>
                <c:pt idx="3">
                  <c:v>1683</c:v>
                </c:pt>
                <c:pt idx="6">
                  <c:v>1679</c:v>
                </c:pt>
                <c:pt idx="9">
                  <c:v>1510</c:v>
                </c:pt>
                <c:pt idx="12">
                  <c:v>1272</c:v>
                </c:pt>
              </c:numCache>
            </c:numRef>
          </c:val>
          <c:extLst xmlns:c16r2="http://schemas.microsoft.com/office/drawing/2015/06/chart">
            <c:ext xmlns:c16="http://schemas.microsoft.com/office/drawing/2014/chart" uri="{C3380CC4-5D6E-409C-BE32-E72D297353CC}">
              <c16:uniqueId val="{00000007-34B1-4FE8-A655-20DB0D9BFC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24834</c:v>
                </c:pt>
                <c:pt idx="3">
                  <c:v>24255</c:v>
                </c:pt>
                <c:pt idx="6">
                  <c:v>23986</c:v>
                </c:pt>
                <c:pt idx="9">
                  <c:v>22329</c:v>
                </c:pt>
                <c:pt idx="12">
                  <c:v>20274</c:v>
                </c:pt>
              </c:numCache>
            </c:numRef>
          </c:val>
          <c:extLst xmlns:c16r2="http://schemas.microsoft.com/office/drawing/2015/06/chart">
            <c:ext xmlns:c16="http://schemas.microsoft.com/office/drawing/2014/chart" uri="{C3380CC4-5D6E-409C-BE32-E72D297353CC}">
              <c16:uniqueId val="{00000008-34B1-4FE8-A655-20DB0D9BFC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3566</c:v>
                </c:pt>
                <c:pt idx="3">
                  <c:v>3515</c:v>
                </c:pt>
                <c:pt idx="6">
                  <c:v>3132</c:v>
                </c:pt>
                <c:pt idx="9">
                  <c:v>2820</c:v>
                </c:pt>
                <c:pt idx="12">
                  <c:v>2727</c:v>
                </c:pt>
              </c:numCache>
            </c:numRef>
          </c:val>
          <c:extLst xmlns:c16r2="http://schemas.microsoft.com/office/drawing/2015/06/chart">
            <c:ext xmlns:c16="http://schemas.microsoft.com/office/drawing/2014/chart" uri="{C3380CC4-5D6E-409C-BE32-E72D297353CC}">
              <c16:uniqueId val="{00000009-34B1-4FE8-A655-20DB0D9BFC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31918</c:v>
                </c:pt>
                <c:pt idx="3">
                  <c:v>31649</c:v>
                </c:pt>
                <c:pt idx="6">
                  <c:v>30890</c:v>
                </c:pt>
                <c:pt idx="9">
                  <c:v>30459</c:v>
                </c:pt>
                <c:pt idx="12">
                  <c:v>30220</c:v>
                </c:pt>
              </c:numCache>
            </c:numRef>
          </c:val>
          <c:extLst xmlns:c16r2="http://schemas.microsoft.com/office/drawing/2015/06/chart">
            <c:ext xmlns:c16="http://schemas.microsoft.com/office/drawing/2014/chart" uri="{C3380CC4-5D6E-409C-BE32-E72D297353CC}">
              <c16:uniqueId val="{0000000A-34B1-4FE8-A655-20DB0D9BFC56}"/>
            </c:ext>
          </c:extLst>
        </c:ser>
        <c:dLbls>
          <c:showLegendKey val="0"/>
          <c:showVal val="0"/>
          <c:showCatName val="0"/>
          <c:showSerName val="0"/>
          <c:showPercent val="0"/>
          <c:showBubbleSize val="0"/>
        </c:dLbls>
        <c:gapWidth val="100"/>
        <c:overlap val="100"/>
        <c:axId val="453289168"/>
        <c:axId val="45329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22223</c:v>
                </c:pt>
                <c:pt idx="2">
                  <c:v>#N/A</c:v>
                </c:pt>
                <c:pt idx="3">
                  <c:v>#N/A</c:v>
                </c:pt>
                <c:pt idx="4">
                  <c:v>21602</c:v>
                </c:pt>
                <c:pt idx="5">
                  <c:v>#N/A</c:v>
                </c:pt>
                <c:pt idx="6">
                  <c:v>#N/A</c:v>
                </c:pt>
                <c:pt idx="7">
                  <c:v>19812</c:v>
                </c:pt>
                <c:pt idx="8">
                  <c:v>#N/A</c:v>
                </c:pt>
                <c:pt idx="9">
                  <c:v>#N/A</c:v>
                </c:pt>
                <c:pt idx="10">
                  <c:v>16606</c:v>
                </c:pt>
                <c:pt idx="11">
                  <c:v>#N/A</c:v>
                </c:pt>
                <c:pt idx="12">
                  <c:v>#N/A</c:v>
                </c:pt>
                <c:pt idx="13">
                  <c:v>12805</c:v>
                </c:pt>
                <c:pt idx="14">
                  <c:v>#N/A</c:v>
                </c:pt>
              </c:numCache>
            </c:numRef>
          </c:val>
          <c:smooth val="0"/>
          <c:extLst xmlns:c16r2="http://schemas.microsoft.com/office/drawing/2015/06/chart">
            <c:ext xmlns:c16="http://schemas.microsoft.com/office/drawing/2014/chart" uri="{C3380CC4-5D6E-409C-BE32-E72D297353CC}">
              <c16:uniqueId val="{0000000B-34B1-4FE8-A655-20DB0D9BFC56}"/>
            </c:ext>
          </c:extLst>
        </c:ser>
        <c:dLbls>
          <c:showLegendKey val="0"/>
          <c:showVal val="0"/>
          <c:showCatName val="0"/>
          <c:showSerName val="0"/>
          <c:showPercent val="0"/>
          <c:showBubbleSize val="0"/>
        </c:dLbls>
        <c:marker val="1"/>
        <c:smooth val="0"/>
        <c:axId val="453289168"/>
        <c:axId val="453291520"/>
      </c:lineChart>
      <c:catAx>
        <c:axId val="45328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291520"/>
        <c:crosses val="autoZero"/>
        <c:auto val="1"/>
        <c:lblAlgn val="ctr"/>
        <c:lblOffset val="100"/>
        <c:tickLblSkip val="1"/>
        <c:tickMarkSkip val="1"/>
        <c:noMultiLvlLbl val="0"/>
      </c:catAx>
      <c:valAx>
        <c:axId val="45329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8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912</c:v>
                </c:pt>
                <c:pt idx="1">
                  <c:v>1122</c:v>
                </c:pt>
                <c:pt idx="2">
                  <c:v>1581</c:v>
                </c:pt>
              </c:numCache>
            </c:numRef>
          </c:val>
          <c:extLst xmlns:c16r2="http://schemas.microsoft.com/office/drawing/2015/06/chart">
            <c:ext xmlns:c16="http://schemas.microsoft.com/office/drawing/2014/chart" uri="{C3380CC4-5D6E-409C-BE32-E72D297353CC}">
              <c16:uniqueId val="{00000000-B184-44AE-88F4-8C96727D24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184-44AE-88F4-8C96727D24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1966</c:v>
                </c:pt>
                <c:pt idx="1">
                  <c:v>2210</c:v>
                </c:pt>
                <c:pt idx="2">
                  <c:v>2958</c:v>
                </c:pt>
              </c:numCache>
            </c:numRef>
          </c:val>
          <c:extLst xmlns:c16r2="http://schemas.microsoft.com/office/drawing/2015/06/chart">
            <c:ext xmlns:c16="http://schemas.microsoft.com/office/drawing/2014/chart" uri="{C3380CC4-5D6E-409C-BE32-E72D297353CC}">
              <c16:uniqueId val="{00000002-B184-44AE-88F4-8C96727D24C9}"/>
            </c:ext>
          </c:extLst>
        </c:ser>
        <c:dLbls>
          <c:showLegendKey val="0"/>
          <c:showVal val="0"/>
          <c:showCatName val="0"/>
          <c:showSerName val="0"/>
          <c:showPercent val="0"/>
          <c:showBubbleSize val="0"/>
        </c:dLbls>
        <c:gapWidth val="120"/>
        <c:overlap val="100"/>
        <c:axId val="453291912"/>
        <c:axId val="453293872"/>
      </c:barChart>
      <c:catAx>
        <c:axId val="45329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3293872"/>
        <c:crosses val="autoZero"/>
        <c:auto val="1"/>
        <c:lblAlgn val="ctr"/>
        <c:lblOffset val="100"/>
        <c:tickLblSkip val="1"/>
        <c:tickMarkSkip val="1"/>
        <c:noMultiLvlLbl val="0"/>
      </c:catAx>
      <c:valAx>
        <c:axId val="453293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29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BD-4581-8620-43476E36B812}"/>
                </c:ext>
                <c:ext xmlns:c15="http://schemas.microsoft.com/office/drawing/2012/chart" uri="{CE6537A1-D6FC-4f65-9D91-7224C49458BB}">
                  <c15:dlblFieldTable>
                    <c15:dlblFTEntry>
                      <c15:txfldGUID>{2BCFC73D-A240-4633-A3B3-A73BF4592DD6}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BD-4581-8620-43476E36B812}"/>
                </c:ext>
                <c:ext xmlns:c15="http://schemas.microsoft.com/office/drawing/2012/chart" uri="{CE6537A1-D6FC-4f65-9D91-7224C49458BB}">
                  <c15:dlblFieldTable>
                    <c15:dlblFTEntry>
                      <c15:txfldGUID>{F1BBA4A2-3874-438C-94E5-F32421D966DC}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BD-4581-8620-43476E36B812}"/>
                </c:ext>
                <c:ext xmlns:c15="http://schemas.microsoft.com/office/drawing/2012/chart" uri="{CE6537A1-D6FC-4f65-9D91-7224C49458BB}">
                  <c15:dlblFieldTable>
                    <c15:dlblFTEntry>
                      <c15:txfldGUID>{4802DB61-75AF-43B8-8B59-28A9FF2B5A68}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BD-4581-8620-43476E36B812}"/>
                </c:ext>
                <c:ext xmlns:c15="http://schemas.microsoft.com/office/drawing/2012/chart" uri="{CE6537A1-D6FC-4f65-9D91-7224C49458BB}">
                  <c15:dlblFieldTable>
                    <c15:dlblFTEntry>
                      <c15:txfldGUID>{26E2EF6F-F6AC-4FF1-9105-01E18EAB23EF}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BD-4581-8620-43476E36B812}"/>
                </c:ext>
                <c:ext xmlns:c15="http://schemas.microsoft.com/office/drawing/2012/chart" uri="{CE6537A1-D6FC-4f65-9D91-7224C49458BB}">
                  <c15:dlblFieldTable>
                    <c15:dlblFTEntry>
                      <c15:txfldGUID>{183B00CB-E20B-4F98-AD8C-CDE3CBE0D9F1}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BD-4581-8620-43476E36B812}"/>
                </c:ext>
                <c:ext xmlns:c15="http://schemas.microsoft.com/office/drawing/2012/chart" uri="{CE6537A1-D6FC-4f65-9D91-7224C49458BB}">
                  <c15:dlblFieldTable>
                    <c15:dlblFTEntry>
                      <c15:txfldGUID>{ADEC761F-0745-4FC6-859D-18B75ED7193B}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BD-4581-8620-43476E36B812}"/>
                </c:ext>
                <c:ext xmlns:c15="http://schemas.microsoft.com/office/drawing/2012/chart" uri="{CE6537A1-D6FC-4f65-9D91-7224C49458BB}">
                  <c15:dlblFieldTable>
                    <c15:dlblFTEntry>
                      <c15:txfldGUID>{1608CBAF-1872-4B64-B85D-161DA095480F}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BD-4581-8620-43476E36B812}"/>
                </c:ext>
                <c:ext xmlns:c15="http://schemas.microsoft.com/office/drawing/2012/chart" uri="{CE6537A1-D6FC-4f65-9D91-7224C49458BB}">
                  <c15:dlblFieldTable>
                    <c15:dlblFTEntry>
                      <c15:txfldGUID>{CFBA2E05-729B-4299-8041-142F71BBEF92}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BD-4581-8620-43476E36B812}"/>
                </c:ext>
                <c:ext xmlns:c15="http://schemas.microsoft.com/office/drawing/2012/chart" uri="{CE6537A1-D6FC-4f65-9D91-7224C49458BB}">
                  <c15:dlblFieldTable>
                    <c15:dlblFTEntry>
                      <c15:txfldGUID>{B0B7B0F4-735B-48B7-B528-C8C8D5D11646}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60.4</c:v>
                </c:pt>
              </c:numCache>
            </c:numRef>
          </c:xVal>
          <c:yVal>
            <c:numRef>
              <c:f>公会計指標分析・財政指標組合せ分析表!$BP$51:$DC$51</c:f>
              <c:numCache>
                <c:formatCode>#,##0.0;"▲ "#,##0.0</c:formatCode>
                <c:ptCount val="40"/>
                <c:pt idx="24">
                  <c:v>118.4</c:v>
                </c:pt>
              </c:numCache>
            </c:numRef>
          </c:yVal>
          <c:smooth val="0"/>
          <c:extLst xmlns:c16r2="http://schemas.microsoft.com/office/drawing/2015/06/chart">
            <c:ext xmlns:c16="http://schemas.microsoft.com/office/drawing/2014/chart" uri="{C3380CC4-5D6E-409C-BE32-E72D297353CC}">
              <c16:uniqueId val="{00000009-33BD-4581-8620-43476E36B8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BD-4581-8620-43476E36B812}"/>
                </c:ext>
                <c:ext xmlns:c15="http://schemas.microsoft.com/office/drawing/2012/chart" uri="{CE6537A1-D6FC-4f65-9D91-7224C49458BB}">
                  <c15:dlblFieldTable>
                    <c15:dlblFTEntry>
                      <c15:txfldGUID>{63FE99F1-1B4F-4CA3-8240-4CDBF79C34A8}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BD-4581-8620-43476E36B812}"/>
                </c:ext>
                <c:ext xmlns:c15="http://schemas.microsoft.com/office/drawing/2012/chart" uri="{CE6537A1-D6FC-4f65-9D91-7224C49458BB}">
                  <c15:dlblFieldTable>
                    <c15:dlblFTEntry>
                      <c15:txfldGUID>{8E01A8B8-8683-4D32-B2D0-C7C696C0B818}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BD-4581-8620-43476E36B812}"/>
                </c:ext>
                <c:ext xmlns:c15="http://schemas.microsoft.com/office/drawing/2012/chart" uri="{CE6537A1-D6FC-4f65-9D91-7224C49458BB}">
                  <c15:dlblFieldTable>
                    <c15:dlblFTEntry>
                      <c15:txfldGUID>{73CCC9A9-B16E-4638-A605-0877F16D8016}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BD-4581-8620-43476E36B812}"/>
                </c:ext>
                <c:ext xmlns:c15="http://schemas.microsoft.com/office/drawing/2012/chart" uri="{CE6537A1-D6FC-4f65-9D91-7224C49458BB}">
                  <c15:dlblFieldTable>
                    <c15:dlblFTEntry>
                      <c15:txfldGUID>{997E051F-C8B0-4310-BD24-6DA77CB7D524}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BD-4581-8620-43476E36B812}"/>
                </c:ext>
                <c:ext xmlns:c15="http://schemas.microsoft.com/office/drawing/2012/chart" uri="{CE6537A1-D6FC-4f65-9D91-7224C49458BB}">
                  <c15:dlblFieldTable>
                    <c15:dlblFTEntry>
                      <c15:txfldGUID>{82D4875D-FB83-481A-A04C-C23872D52207}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BD-4581-8620-43476E36B812}"/>
                </c:ext>
                <c:ext xmlns:c15="http://schemas.microsoft.com/office/drawing/2012/chart" uri="{CE6537A1-D6FC-4f65-9D91-7224C49458BB}">
                  <c15:dlblFieldTable>
                    <c15:dlblFTEntry>
                      <c15:txfldGUID>{8D747B64-2024-404F-8CA3-48D342D3469A}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BD-4581-8620-43476E36B812}"/>
                </c:ext>
                <c:ext xmlns:c15="http://schemas.microsoft.com/office/drawing/2012/chart" uri="{CE6537A1-D6FC-4f65-9D91-7224C49458BB}">
                  <c15:dlblFieldTable>
                    <c15:dlblFTEntry>
                      <c15:txfldGUID>{F1D39C63-B194-4A64-BE32-EEDC4849C370}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BD-4581-8620-43476E36B812}"/>
                </c:ext>
                <c:ext xmlns:c15="http://schemas.microsoft.com/office/drawing/2012/chart" uri="{CE6537A1-D6FC-4f65-9D91-7224C49458BB}">
                  <c15:dlblFieldTable>
                    <c15:dlblFTEntry>
                      <c15:txfldGUID>{756DBF3C-2B9F-442C-98DB-01A1C384D1F3}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BD-4581-8620-43476E36B812}"/>
                </c:ext>
                <c:ext xmlns:c15="http://schemas.microsoft.com/office/drawing/2012/chart" uri="{CE6537A1-D6FC-4f65-9D91-7224C49458BB}">
                  <c15:dlblFieldTable>
                    <c15:dlblFTEntry>
                      <c15:txfldGUID>{BFC51EE8-D92C-4EB1-8D6A-3B8D54191F91}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xmlns:c16r2="http://schemas.microsoft.com/office/drawing/2015/06/chart">
            <c:ext xmlns:c16="http://schemas.microsoft.com/office/drawing/2014/chart" uri="{C3380CC4-5D6E-409C-BE32-E72D297353CC}">
              <c16:uniqueId val="{00000013-33BD-4581-8620-43476E36B812}"/>
            </c:ext>
          </c:extLst>
        </c:ser>
        <c:dLbls>
          <c:showLegendKey val="0"/>
          <c:showVal val="1"/>
          <c:showCatName val="0"/>
          <c:showSerName val="0"/>
          <c:showPercent val="0"/>
          <c:showBubbleSize val="0"/>
        </c:dLbls>
        <c:axId val="453294264"/>
        <c:axId val="453294656"/>
      </c:scatterChart>
      <c:valAx>
        <c:axId val="453294264"/>
        <c:scaling>
          <c:orientation val="minMax"/>
          <c:max val="72.5"/>
          <c:min val="4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294656"/>
        <c:crosses val="autoZero"/>
        <c:crossBetween val="midCat"/>
      </c:valAx>
      <c:valAx>
        <c:axId val="453294656"/>
        <c:scaling>
          <c:orientation val="minMax"/>
          <c:max val="13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294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7B-4400-A417-F9DB91F51E3B}"/>
                </c:ext>
                <c:ext xmlns:c15="http://schemas.microsoft.com/office/drawing/2012/chart" uri="{CE6537A1-D6FC-4f65-9D91-7224C49458BB}">
                  <c15:dlblFieldTable>
                    <c15:dlblFTEntry>
                      <c15:txfldGUID>{47016BC4-175E-494E-AED5-4806B921F25C}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7B-4400-A417-F9DB91F51E3B}"/>
                </c:ext>
                <c:ext xmlns:c15="http://schemas.microsoft.com/office/drawing/2012/chart" uri="{CE6537A1-D6FC-4f65-9D91-7224C49458BB}">
                  <c15:dlblFieldTable>
                    <c15:dlblFTEntry>
                      <c15:txfldGUID>{4D6236C8-491F-4AE7-8683-5133E75DB42B}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7B-4400-A417-F9DB91F51E3B}"/>
                </c:ext>
                <c:ext xmlns:c15="http://schemas.microsoft.com/office/drawing/2012/chart" uri="{CE6537A1-D6FC-4f65-9D91-7224C49458BB}">
                  <c15:dlblFieldTable>
                    <c15:dlblFTEntry>
                      <c15:txfldGUID>{F2F2881B-ABB4-4A3A-A475-47B03CE59A2E}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7B-4400-A417-F9DB91F51E3B}"/>
                </c:ext>
                <c:ext xmlns:c15="http://schemas.microsoft.com/office/drawing/2012/chart" uri="{CE6537A1-D6FC-4f65-9D91-7224C49458BB}">
                  <c15:dlblFieldTable>
                    <c15:dlblFTEntry>
                      <c15:txfldGUID>{BB1132C4-2F18-4FFB-A7EF-93F058796E0F}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7B-4400-A417-F9DB91F51E3B}"/>
                </c:ext>
                <c:ext xmlns:c15="http://schemas.microsoft.com/office/drawing/2012/chart" uri="{CE6537A1-D6FC-4f65-9D91-7224C49458BB}">
                  <c15:dlblFieldTable>
                    <c15:dlblFTEntry>
                      <c15:txfldGUID>{A27AF173-59AB-43C7-A43B-AC5728CE2924}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7B-4400-A417-F9DB91F51E3B}"/>
                </c:ext>
                <c:ext xmlns:c15="http://schemas.microsoft.com/office/drawing/2012/chart" uri="{CE6537A1-D6FC-4f65-9D91-7224C49458BB}">
                  <c15:dlblFieldTable>
                    <c15:dlblFTEntry>
                      <c15:txfldGUID>{7C05C457-3FE7-46DF-8FE1-8242181D5446}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7B-4400-A417-F9DB91F51E3B}"/>
                </c:ext>
                <c:ext xmlns:c15="http://schemas.microsoft.com/office/drawing/2012/chart" uri="{CE6537A1-D6FC-4f65-9D91-7224C49458BB}">
                  <c15:dlblFieldTable>
                    <c15:dlblFTEntry>
                      <c15:txfldGUID>{8AF29B27-3BDB-465E-8682-862706310237}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7B-4400-A417-F9DB91F51E3B}"/>
                </c:ext>
                <c:ext xmlns:c15="http://schemas.microsoft.com/office/drawing/2012/chart" uri="{CE6537A1-D6FC-4f65-9D91-7224C49458BB}">
                  <c15:dlblFieldTable>
                    <c15:dlblFTEntry>
                      <c15:txfldGUID>{7E9F8D9E-FB9B-442C-BB36-9F75E5A9D48B}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7B-4400-A417-F9DB91F51E3B}"/>
                </c:ext>
                <c:ext xmlns:c15="http://schemas.microsoft.com/office/drawing/2012/chart" uri="{CE6537A1-D6FC-4f65-9D91-7224C49458BB}">
                  <c15:dlblFieldTable>
                    <c15:dlblFTEntry>
                      <c15:txfldGUID>{B0414DA7-D008-4FF3-A59C-2CCB0521C68A}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18.5</c:v>
                </c:pt>
                <c:pt idx="8">
                  <c:v>19.100000000000001</c:v>
                </c:pt>
                <c:pt idx="16">
                  <c:v>18.2</c:v>
                </c:pt>
                <c:pt idx="24">
                  <c:v>16.5</c:v>
                </c:pt>
                <c:pt idx="32">
                  <c:v>13.7</c:v>
                </c:pt>
              </c:numCache>
            </c:numRef>
          </c:xVal>
          <c:yVal>
            <c:numRef>
              <c:f>公会計指標分析・財政指標組合せ分析表!$BP$73:$DC$73</c:f>
              <c:numCache>
                <c:formatCode>#,##0.0;"▲ "#,##0.0</c:formatCode>
                <c:ptCount val="40"/>
                <c:pt idx="0">
                  <c:v>159.1</c:v>
                </c:pt>
                <c:pt idx="8">
                  <c:v>155.69999999999999</c:v>
                </c:pt>
                <c:pt idx="16">
                  <c:v>138.80000000000001</c:v>
                </c:pt>
                <c:pt idx="24">
                  <c:v>118.4</c:v>
                </c:pt>
                <c:pt idx="32">
                  <c:v>91.8</c:v>
                </c:pt>
              </c:numCache>
            </c:numRef>
          </c:yVal>
          <c:smooth val="0"/>
          <c:extLst xmlns:c16r2="http://schemas.microsoft.com/office/drawing/2015/06/chart">
            <c:ext xmlns:c16="http://schemas.microsoft.com/office/drawing/2014/chart" uri="{C3380CC4-5D6E-409C-BE32-E72D297353CC}">
              <c16:uniqueId val="{00000009-E97B-4400-A417-F9DB91F51E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7B-4400-A417-F9DB91F51E3B}"/>
                </c:ext>
                <c:ext xmlns:c15="http://schemas.microsoft.com/office/drawing/2012/chart" uri="{CE6537A1-D6FC-4f65-9D91-7224C49458BB}">
                  <c15:dlblFieldTable>
                    <c15:dlblFTEntry>
                      <c15:txfldGUID>{A0D274D3-7FB8-4AEA-8DA2-F99FBA9C457E}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7B-4400-A417-F9DB91F51E3B}"/>
                </c:ext>
                <c:ext xmlns:c15="http://schemas.microsoft.com/office/drawing/2012/chart" uri="{CE6537A1-D6FC-4f65-9D91-7224C49458BB}">
                  <c15:dlblFieldTable>
                    <c15:dlblFTEntry>
                      <c15:txfldGUID>{2FA7CA8C-B9BC-4480-91E4-0182BA525186}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7B-4400-A417-F9DB91F51E3B}"/>
                </c:ext>
                <c:ext xmlns:c15="http://schemas.microsoft.com/office/drawing/2012/chart" uri="{CE6537A1-D6FC-4f65-9D91-7224C49458BB}">
                  <c15:dlblFieldTable>
                    <c15:dlblFTEntry>
                      <c15:txfldGUID>{B1079792-FB9D-4358-BEA1-648AD9FB297B}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7B-4400-A417-F9DB91F51E3B}"/>
                </c:ext>
                <c:ext xmlns:c15="http://schemas.microsoft.com/office/drawing/2012/chart" uri="{CE6537A1-D6FC-4f65-9D91-7224C49458BB}">
                  <c15:dlblFieldTable>
                    <c15:dlblFTEntry>
                      <c15:txfldGUID>{2CD8AA05-496F-46A9-A269-CB143B02563E}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7B-4400-A417-F9DB91F51E3B}"/>
                </c:ext>
                <c:ext xmlns:c15="http://schemas.microsoft.com/office/drawing/2012/chart" uri="{CE6537A1-D6FC-4f65-9D91-7224C49458BB}">
                  <c15:dlblFieldTable>
                    <c15:dlblFTEntry>
                      <c15:txfldGUID>{FC9A9C07-FE6E-4488-BA36-1106AF88B507}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7B-4400-A417-F9DB91F51E3B}"/>
                </c:ext>
                <c:ext xmlns:c15="http://schemas.microsoft.com/office/drawing/2012/chart" uri="{CE6537A1-D6FC-4f65-9D91-7224C49458BB}">
                  <c15:dlblFieldTable>
                    <c15:dlblFTEntry>
                      <c15:txfldGUID>{E05E5F52-C9C1-4D58-B692-ABD5C5D272C5}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088416315165550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7B-4400-A417-F9DB91F51E3B}"/>
                </c:ext>
                <c:ext xmlns:c15="http://schemas.microsoft.com/office/drawing/2012/chart" uri="{CE6537A1-D6FC-4f65-9D91-7224C49458BB}">
                  <c15:dlblFieldTable>
                    <c15:dlblFTEntry>
                      <c15:txfldGUID>{8936B0B1-E472-4602-8126-FCE30BE7947E}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2511820086565767E-2"/>
                  <c:y val="-7.397885618741467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7B-4400-A417-F9DB91F51E3B}"/>
                </c:ext>
                <c:ext xmlns:c15="http://schemas.microsoft.com/office/drawing/2012/chart" uri="{CE6537A1-D6FC-4f65-9D91-7224C49458BB}">
                  <c15:dlblFieldTable>
                    <c15:dlblFTEntry>
                      <c15:txfldGUID>{C901F48C-9803-4F80-8DFC-6DC76A744288}</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085443798817321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7B-4400-A417-F9DB91F51E3B}"/>
                </c:ext>
                <c:ext xmlns:c15="http://schemas.microsoft.com/office/drawing/2012/chart" uri="{CE6537A1-D6FC-4f65-9D91-7224C49458BB}">
                  <c15:dlblFieldTable>
                    <c15:dlblFTEntry>
                      <c15:txfldGUID>{25955B48-55B8-4B13-8DA1-53C281076AD0}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E97B-4400-A417-F9DB91F51E3B}"/>
            </c:ext>
          </c:extLst>
        </c:ser>
        <c:dLbls>
          <c:showLegendKey val="0"/>
          <c:showVal val="1"/>
          <c:showCatName val="0"/>
          <c:showSerName val="0"/>
          <c:showPercent val="0"/>
          <c:showBubbleSize val="0"/>
        </c:dLbls>
        <c:axId val="457796704"/>
        <c:axId val="457801016"/>
      </c:scatterChart>
      <c:valAx>
        <c:axId val="457796704"/>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801016"/>
        <c:crosses val="autoZero"/>
        <c:crossBetween val="midCat"/>
      </c:valAx>
      <c:valAx>
        <c:axId val="457801016"/>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796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年度決算から起債許可基準で</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ある</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％を超過していたが、平成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年度から起債許可基準を下回り、平成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分子を項目別に見ると、算入公債費等はほぼ横ばいである。元利償還金等は平成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年度よりさらに減少し、実質公債費比率における分子全体としては着実に減となっている。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しかしながら、過去に実施した普通建設事業の財源及び職員の大量退職に伴う退職手当の財源として多額の地方債を発行した事により、現在も高い水準</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91.8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％と前年度比▲</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ポイントとなっており、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か年連続で減少している。これは土地開発公社の保有土地の買戻しを行ったことにより、設立法人等の負債額等負担見込額が減少となったことや地方債残高が減少したこと、それに加え充当可能基金の積み増しなどにより、比率の改善に寄与し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に係る地方債の現在高が、将来負担比率の分子の構造に多くを占める要因については、過去に実施した普通建設事業や職員退職手当の財源として地方債を発行したことによるものである。また、公営企業債等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ここ３か年の増減理由としては、積立では、財政調整基金への決算剰余金の積立、ふるさと応援寄附金の積立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土地売払収入による積立などが増加している。取崩しとしては、下水道事業特別会計繰出金事業への取崩</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や、地域環境基金活用事業への取崩しなどが主なものである。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財政調整基金やその他の特定目的基金について、今後も目的を推進していくために、積立や取崩しを適切に行っていく見込である。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都市施設整備基金　　　　都市施設整備事業等の資金や借入金に係る償還金に充てるため。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　　　　　　　　社会福祉施設の整備その他社会福祉事業に要する費用に充てるため。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泉大津市営住宅整備基金　市営住宅の整備事業の資金や借入金に係る償還金に充てるため。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公共施設の整備及び大規模改修に備えた財源確保のため。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テクスピア大阪産業振興整備基金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テクスピア大阪の施設の維持管理に係る資金並びに市内の繊維産業をはじめとする地場産業の育成及び支援に係る事業に要する資金に充てるため。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都市施設整備基金　　　　ここ３か年の増減理由としては、下水道事業特別会計繰出金事業に取崩したことによる減である。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　　　　　　　　ここ３か年の増減理由としては、一般寄附金による積立による増、福祉基金事業への充当による取崩しの減である。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泉大津市営住宅整備基金　ここ３か年の増減理由としては、平成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年度に河原町住宅跡地の余剰地の売却による積立の増である。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年度に設置した基金であり、増減理由としては、市の保有している土地の売払収入による積立の増である。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テクスピア大阪産業振興整備基金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ここ３か年の増減理由としては、テクスピア大阪の貸付収入から施設の維持管理の必要経費を差し引いた額を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による増である。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都市施設整備基金をはじめとするその他の特定目的基金について、今後も目的を推進していくために、積立</a:t>
          </a:r>
          <a:r>
            <a:rPr kumimoji="1" lang="ja-JP" altLang="en-US" sz="12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取崩しを適切に行っていく見込である。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ここ３か年の増減理由としては、決算剰余金の積立、また各補正予算における財源調整の積立による増加である。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近年増加している災害等、また経済事情の変動等により財源不足に陥った場合に備え、毎年の収支状況を踏まえながら、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今後においても、最低限の積立を行っていく見込みである。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設置無し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設置無し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75,271
74,029
14.31
29,191,411
28,663,609
441,837
16,569,350
29,920,778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本市では、昭和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年代から</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年代の半ばにかけて建設された公共施設の多くが更新時期を迎えており、有形固定資産減価償却率については、類似団体と同様の状況である。平成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年度に策定の「公共施設適正配置基本方針」において、公共施設の総量を</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％以上縮減することを目標とし、平成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年度に策定した「公共施設適正配置基本計画」に沿って施設の適正配置を進めているところである。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また、平成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年度に策定の「公共施設等総合管理計画」において、</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道路など</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インフラ資産について、</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長寿命化や適切な維持保全によるコストの圧縮を図るものとしている。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なお、平成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年度の当該団体値等は表示されていません。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80" name="楕円 79"/>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164301</xdr:rowOff>
    </xdr:from>
    <xdr:ext cx="405111" cy="259045"/>
    <xdr:sp macro="" textlink="">
      <xdr:nvSpPr>
        <xdr:cNvPr id="81"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83" name="n_1main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債務償還可能年数は類似団体内平均値を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年上回っている。主な要因としては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過去に実施した普通建設事業や職員退職手当の財源として地方債を発行したことによ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り、地方債残高が大きいことがあげられる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。全会計及び一部事務組合を含めた起債の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発行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抑制や、将来に備えた充当可能基金への積み増しなどによる改善を引き続き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目指していく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26" name="楕円 125"/>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27"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75,271
74,029
14.31
29,191,411
28,663,609
441,837
16,569,350
29,920,778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1" name="楕円 70"/>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63517</xdr:rowOff>
    </xdr:from>
    <xdr:ext cx="405111" cy="259045"/>
    <xdr:sp macro="" textlink="">
      <xdr:nvSpPr>
        <xdr:cNvPr id="72"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3"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74" name="n_1mainValue【道路】&#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08" name="フローチャート: 判断 107"/>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6508</xdr:rowOff>
    </xdr:from>
    <xdr:to>
      <xdr:col>50</xdr:col>
      <xdr:colOff>165100</xdr:colOff>
      <xdr:row>42</xdr:row>
      <xdr:rowOff>108108</xdr:rowOff>
    </xdr:to>
    <xdr:sp macro="" textlink="">
      <xdr:nvSpPr>
        <xdr:cNvPr id="114" name="楕円 113"/>
        <xdr:cNvSpPr/>
      </xdr:nvSpPr>
      <xdr:spPr>
        <a:xfrm>
          <a:off x="9588500" y="72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22728</xdr:rowOff>
    </xdr:from>
    <xdr:ext cx="469744" cy="259045"/>
    <xdr:sp macro="" textlink="">
      <xdr:nvSpPr>
        <xdr:cNvPr id="115"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16"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99235</xdr:rowOff>
    </xdr:from>
    <xdr:ext cx="469744" cy="259045"/>
    <xdr:sp macro="" textlink="">
      <xdr:nvSpPr>
        <xdr:cNvPr id="117" name="n_1mainValue【道路】&#10;一人当たり延長"/>
        <xdr:cNvSpPr txBox="1"/>
      </xdr:nvSpPr>
      <xdr:spPr>
        <a:xfrm>
          <a:off x="9391727" y="730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1" name="フローチャート: 判断 150"/>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146776</xdr:rowOff>
    </xdr:from>
    <xdr:to>
      <xdr:col>20</xdr:col>
      <xdr:colOff>38100</xdr:colOff>
      <xdr:row>61</xdr:row>
      <xdr:rowOff>76926</xdr:rowOff>
    </xdr:to>
    <xdr:sp macro="" textlink="">
      <xdr:nvSpPr>
        <xdr:cNvPr id="157" name="楕円 156"/>
        <xdr:cNvSpPr/>
      </xdr:nvSpPr>
      <xdr:spPr>
        <a:xfrm>
          <a:off x="3746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58"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59"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68053</xdr:rowOff>
    </xdr:from>
    <xdr:ext cx="405111" cy="259045"/>
    <xdr:sp macro="" textlink="">
      <xdr:nvSpPr>
        <xdr:cNvPr id="160" name="n_1main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192" name="フローチャート: 判断 191"/>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17779</xdr:rowOff>
    </xdr:from>
    <xdr:to>
      <xdr:col>50</xdr:col>
      <xdr:colOff>165100</xdr:colOff>
      <xdr:row>64</xdr:row>
      <xdr:rowOff>119379</xdr:rowOff>
    </xdr:to>
    <xdr:sp macro="" textlink="">
      <xdr:nvSpPr>
        <xdr:cNvPr id="198" name="楕円 197"/>
        <xdr:cNvSpPr/>
      </xdr:nvSpPr>
      <xdr:spPr>
        <a:xfrm>
          <a:off x="9588500" y="109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9481</xdr:rowOff>
    </xdr:from>
    <xdr:ext cx="599010" cy="259045"/>
    <xdr:sp macro="" textlink="">
      <xdr:nvSpPr>
        <xdr:cNvPr id="199"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00"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110506</xdr:rowOff>
    </xdr:from>
    <xdr:ext cx="469744" cy="259045"/>
    <xdr:sp macro="" textlink="">
      <xdr:nvSpPr>
        <xdr:cNvPr id="201" name="n_1mainValue【橋りょう・トンネル】&#10;一人当たり有形固定資産（償却資産）額"/>
        <xdr:cNvSpPr txBox="1"/>
      </xdr:nvSpPr>
      <xdr:spPr>
        <a:xfrm>
          <a:off x="9391728" y="1108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34" name="フローチャート: 判断 23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240" name="楕円 239"/>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107332</xdr:rowOff>
    </xdr:from>
    <xdr:ext cx="405111" cy="259045"/>
    <xdr:sp macro="" textlink="">
      <xdr:nvSpPr>
        <xdr:cNvPr id="241"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42"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150513</xdr:rowOff>
    </xdr:from>
    <xdr:ext cx="405111" cy="259045"/>
    <xdr:sp macro="" textlink="">
      <xdr:nvSpPr>
        <xdr:cNvPr id="243" name="n_1mainValue【公営住宅】&#10;有形固定資産減価償却率"/>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73" name="フローチャート: 判断 27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57252</xdr:rowOff>
    </xdr:from>
    <xdr:to>
      <xdr:col>50</xdr:col>
      <xdr:colOff>165100</xdr:colOff>
      <xdr:row>85</xdr:row>
      <xdr:rowOff>158852</xdr:rowOff>
    </xdr:to>
    <xdr:sp macro="" textlink="">
      <xdr:nvSpPr>
        <xdr:cNvPr id="279" name="楕円 278"/>
        <xdr:cNvSpPr/>
      </xdr:nvSpPr>
      <xdr:spPr>
        <a:xfrm>
          <a:off x="9588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46448</xdr:rowOff>
    </xdr:from>
    <xdr:ext cx="469744" cy="259045"/>
    <xdr:sp macro="" textlink="">
      <xdr:nvSpPr>
        <xdr:cNvPr id="280"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81"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149979</xdr:rowOff>
    </xdr:from>
    <xdr:ext cx="469744" cy="259045"/>
    <xdr:sp macro="" textlink="">
      <xdr:nvSpPr>
        <xdr:cNvPr id="282" name="n_1mainValue【公営住宅】&#10;一人当たり面積"/>
        <xdr:cNvSpPr txBox="1"/>
      </xdr:nvSpPr>
      <xdr:spPr>
        <a:xfrm>
          <a:off x="93917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23" name="直線コネクタ 322"/>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24"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5" name="直線コネクタ 32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26"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27" name="直線コネクタ 326"/>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28"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29" name="フローチャート: 判断 328"/>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30" name="フローチャート: 判断 32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31" name="フローチャート: 判断 330"/>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337" name="楕円 336"/>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78122</xdr:rowOff>
    </xdr:from>
    <xdr:ext cx="405111" cy="259045"/>
    <xdr:sp macro="" textlink="">
      <xdr:nvSpPr>
        <xdr:cNvPr id="33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3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340"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62" name="直線コネクタ 36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6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66" name="直線コネクタ 36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67"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68" name="フローチャート: 判断 36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70" name="フローチャート: 判断 36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128270</xdr:rowOff>
    </xdr:from>
    <xdr:to>
      <xdr:col>112</xdr:col>
      <xdr:colOff>38100</xdr:colOff>
      <xdr:row>36</xdr:row>
      <xdr:rowOff>58420</xdr:rowOff>
    </xdr:to>
    <xdr:sp macro="" textlink="">
      <xdr:nvSpPr>
        <xdr:cNvPr id="376" name="楕円 375"/>
        <xdr:cNvSpPr/>
      </xdr:nvSpPr>
      <xdr:spPr>
        <a:xfrm>
          <a:off x="2127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78"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74947</xdr:rowOff>
    </xdr:from>
    <xdr:ext cx="469744" cy="259045"/>
    <xdr:sp macro="" textlink="">
      <xdr:nvSpPr>
        <xdr:cNvPr id="379" name="n_1mainValue【認定こども園・幼稚園・保育所】&#10;一人当たり面積"/>
        <xdr:cNvSpPr txBox="1"/>
      </xdr:nvSpPr>
      <xdr:spPr>
        <a:xfrm>
          <a:off x="21075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0" name="テキスト ボックス 3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04" name="直線コネクタ 403"/>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5"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6" name="直線コネクタ 40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07"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08" name="直線コネクタ 407"/>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09"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10" name="フローチャート: 判断 409"/>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1" name="フローチャート: 判断 41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12" name="フローチャート: 判断 411"/>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418" name="楕円 417"/>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1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20"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11447</xdr:rowOff>
    </xdr:from>
    <xdr:ext cx="405111" cy="259045"/>
    <xdr:sp macro="" textlink="">
      <xdr:nvSpPr>
        <xdr:cNvPr id="421" name="n_1mainValue【学校施設】&#10;有形固定資産減価償却率"/>
        <xdr:cNvSpPr txBox="1"/>
      </xdr:nvSpPr>
      <xdr:spPr>
        <a:xfrm>
          <a:off x="15266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44" name="直線コネクタ 443"/>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45"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46" name="直線コネクタ 445"/>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47"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48" name="直線コネクタ 447"/>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49"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50" name="フローチャート: 判断 449"/>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51" name="フローチャート: 判断 450"/>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52" name="フローチャート: 判断 451"/>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82703</xdr:rowOff>
    </xdr:from>
    <xdr:to>
      <xdr:col>112</xdr:col>
      <xdr:colOff>38100</xdr:colOff>
      <xdr:row>64</xdr:row>
      <xdr:rowOff>12853</xdr:rowOff>
    </xdr:to>
    <xdr:sp macro="" textlink="">
      <xdr:nvSpPr>
        <xdr:cNvPr id="458" name="楕円 457"/>
        <xdr:cNvSpPr/>
      </xdr:nvSpPr>
      <xdr:spPr>
        <a:xfrm>
          <a:off x="21272500" y="10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31208</xdr:rowOff>
    </xdr:from>
    <xdr:ext cx="469744" cy="259045"/>
    <xdr:sp macro="" textlink="">
      <xdr:nvSpPr>
        <xdr:cNvPr id="45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6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3980</xdr:rowOff>
    </xdr:from>
    <xdr:ext cx="469744" cy="259045"/>
    <xdr:sp macro="" textlink="">
      <xdr:nvSpPr>
        <xdr:cNvPr id="461" name="n_1mainValue【学校施設】&#10;一人当たり面積"/>
        <xdr:cNvSpPr txBox="1"/>
      </xdr:nvSpPr>
      <xdr:spPr>
        <a:xfrm>
          <a:off x="21075727" y="109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8" name="テキスト ボックス 4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9" name="直線コネクタ 4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0" name="テキスト ボックス 4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1" name="直線コネクタ 4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2" name="テキスト ボックス 4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3" name="直線コネクタ 4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4" name="テキスト ボックス 4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5" name="直線コネクタ 4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6" name="テキスト ボックス 4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7" name="直線コネクタ 4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8" name="テキスト ボックス 4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02" name="直線コネクタ 50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0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04" name="直線コネクタ 50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6" name="直線コネクタ 5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0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08" name="フローチャート: 判断 50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09" name="フローチャート: 判断 50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10" name="フローチャート: 判断 50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516" name="楕円 515"/>
        <xdr:cNvSpPr/>
      </xdr:nvSpPr>
      <xdr:spPr>
        <a:xfrm>
          <a:off x="15430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517"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18"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141622</xdr:rowOff>
    </xdr:from>
    <xdr:ext cx="405111" cy="259045"/>
    <xdr:sp macro="" textlink="">
      <xdr:nvSpPr>
        <xdr:cNvPr id="519" name="n_1mainValue【公民館】&#10;有形固定資産減価償却率"/>
        <xdr:cNvSpPr txBox="1"/>
      </xdr:nvSpPr>
      <xdr:spPr>
        <a:xfrm>
          <a:off x="15266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0" name="直線コネクタ 5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1" name="テキスト ボックス 5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2" name="直線コネクタ 5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3" name="テキスト ボックス 5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4" name="直線コネクタ 5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5" name="テキスト ボックス 5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6" name="直線コネクタ 5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7" name="テキスト ボックス 5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8" name="直線コネクタ 5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9" name="テキスト ボックス 5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0" name="直線コネクタ 5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1" name="テキスト ボックス 5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45" name="直線コネクタ 544"/>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46"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47" name="直線コネクタ 546"/>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4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49" name="直線コネクタ 54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50"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51" name="フローチャート: 判断 550"/>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52" name="フローチャート: 判断 551"/>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53" name="フローチャート: 判断 55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559" name="楕円 558"/>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168020</xdr:rowOff>
    </xdr:from>
    <xdr:ext cx="469744" cy="259045"/>
    <xdr:sp macro="" textlink="">
      <xdr:nvSpPr>
        <xdr:cNvPr id="560"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6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562"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類似団体内平均値と比較して、道路の一人当たり延長の値が低くなっているが、本市のほぼ全域が市街地となっており、平坦でコンパクトであることが主な要因と考えられる。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また、認定こども園・幼稚園・保育所の有形固定資産減価償却率については、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％と高くなっており、一人当たりの面積の数値についても高いことから、施設の老朽化が進んでおり、人口に対しての施設面積が多いことが分る。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これらのことから、「泉大津市公共施設適正配置基本計画」に沿って幼稚園・保育所など施設の統合を推進していくことが改善につながると考えられる。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75,271
74,029
14.31
29,191,411
28,663,609
441,837
16,569,350
29,920,778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160927</xdr:rowOff>
    </xdr:from>
    <xdr:to>
      <xdr:col>20</xdr:col>
      <xdr:colOff>38100</xdr:colOff>
      <xdr:row>36</xdr:row>
      <xdr:rowOff>91077</xdr:rowOff>
    </xdr:to>
    <xdr:sp macro="" textlink="">
      <xdr:nvSpPr>
        <xdr:cNvPr id="73" name="楕円 72"/>
        <xdr:cNvSpPr/>
      </xdr:nvSpPr>
      <xdr:spPr>
        <a:xfrm>
          <a:off x="3746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107604</xdr:rowOff>
    </xdr:from>
    <xdr:ext cx="405111" cy="259045"/>
    <xdr:sp macro="" textlink="">
      <xdr:nvSpPr>
        <xdr:cNvPr id="74" name="n_1mainValue【図書館】&#10;有形固定資産減価償却率"/>
        <xdr:cNvSpPr txBox="1"/>
      </xdr:nvSpPr>
      <xdr:spPr>
        <a:xfrm>
          <a:off x="3582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7" name="フローチャート: 判断 10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0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4" name="楕円 113"/>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118127</xdr:rowOff>
    </xdr:from>
    <xdr:ext cx="469744" cy="259045"/>
    <xdr:sp macro="" textlink="">
      <xdr:nvSpPr>
        <xdr:cNvPr id="115"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49"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0" name="フローチャート: 判断 149"/>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1"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57" name="楕円 156"/>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94178</xdr:rowOff>
    </xdr:from>
    <xdr:ext cx="405111" cy="259045"/>
    <xdr:sp macro="" textlink="">
      <xdr:nvSpPr>
        <xdr:cNvPr id="158" name="n_1mainValue【体育館・プー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191" name="フローチャート: 判断 190"/>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192"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198" name="楕円 197"/>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199"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3" name="正方形/長方形 2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4" name="テキスト ボックス 2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5" name="直線コネクタ 2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6" name="直線コネクタ 2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7" name="テキスト ボックス 2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8" name="直線コネクタ 2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9" name="テキスト ボックス 2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0" name="直線コネクタ 2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1" name="テキスト ボックス 2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2" name="直線コネクタ 2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3" name="テキスト ボックス 2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4" name="直線コネクタ 2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5" name="テキスト ボックス 2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6" name="直線コネクタ 2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7" name="テキスト ボックス 2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8" name="直線コネクタ 2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9" name="テキスト ボックス 2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241" name="直線コネクタ 240"/>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42"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43" name="直線コネクタ 242"/>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244"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45" name="直線コネクタ 244"/>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46"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47" name="フローチャート: 判断 246"/>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48" name="フローチャート: 判断 247"/>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249"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250" name="フローチャート: 判断 2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251"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2" name="テキスト ボックス 2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3" name="テキスト ボックス 2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4" name="テキスト ボックス 2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5" name="テキスト ボックス 2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6" name="テキスト ボックス 2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5806</xdr:rowOff>
    </xdr:from>
    <xdr:to>
      <xdr:col>20</xdr:col>
      <xdr:colOff>38100</xdr:colOff>
      <xdr:row>100</xdr:row>
      <xdr:rowOff>107406</xdr:rowOff>
    </xdr:to>
    <xdr:sp macro="" textlink="">
      <xdr:nvSpPr>
        <xdr:cNvPr id="257" name="楕円 256"/>
        <xdr:cNvSpPr/>
      </xdr:nvSpPr>
      <xdr:spPr>
        <a:xfrm>
          <a:off x="3746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123933</xdr:rowOff>
    </xdr:from>
    <xdr:ext cx="405111" cy="259045"/>
    <xdr:sp macro="" textlink="">
      <xdr:nvSpPr>
        <xdr:cNvPr id="258" name="n_1mainValue【市民会館】&#10;有形固定資産減価償却率"/>
        <xdr:cNvSpPr txBox="1"/>
      </xdr:nvSpPr>
      <xdr:spPr>
        <a:xfrm>
          <a:off x="3582044"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7" name="テキスト ボックス 2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8" name="直線コネクタ 2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9" name="直線コネクタ 26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0" name="テキスト ボックス 26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1" name="直線コネクタ 27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2" name="テキスト ボックス 27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3" name="直線コネクタ 2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4" name="テキスト ボックス 27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5" name="直線コネクタ 27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6" name="テキスト ボックス 27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7" name="直線コネクタ 27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8" name="テキスト ボックス 27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9" name="直線コネクタ 2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0" name="テキスト ボックス 2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282" name="直線コネクタ 281"/>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28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284" name="直線コネクタ 28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285"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286" name="直線コネクタ 285"/>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287"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88" name="フローチャート: 判断 287"/>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289" name="フローチャート: 判断 288"/>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290"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291" name="フローチャート: 判断 290"/>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292"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3" name="テキスト ボックス 2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4" name="テキスト ボックス 2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5" name="テキスト ボックス 2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6" name="テキスト ボックス 2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7" name="テキスト ボックス 2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21589</xdr:rowOff>
    </xdr:from>
    <xdr:to>
      <xdr:col>50</xdr:col>
      <xdr:colOff>165100</xdr:colOff>
      <xdr:row>106</xdr:row>
      <xdr:rowOff>123189</xdr:rowOff>
    </xdr:to>
    <xdr:sp macro="" textlink="">
      <xdr:nvSpPr>
        <xdr:cNvPr id="298" name="楕円 297"/>
        <xdr:cNvSpPr/>
      </xdr:nvSpPr>
      <xdr:spPr>
        <a:xfrm>
          <a:off x="9588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114316</xdr:rowOff>
    </xdr:from>
    <xdr:ext cx="469744" cy="259045"/>
    <xdr:sp macro="" textlink="">
      <xdr:nvSpPr>
        <xdr:cNvPr id="299" name="n_1mainValue【市民会館】&#10;一人当たり面積"/>
        <xdr:cNvSpPr txBox="1"/>
      </xdr:nvSpPr>
      <xdr:spPr>
        <a:xfrm>
          <a:off x="9391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1" name="テキスト ボックス 31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1" name="テキスト ボックス 32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25" name="直線コネクタ 324"/>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2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27" name="直線コネクタ 32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28"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9" name="直線コネクタ 328"/>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30"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1" name="フローチャート: 判断 330"/>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32" name="フローチャート: 判断 331"/>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333"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334" name="フローチャート: 判断 333"/>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335"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40096</xdr:rowOff>
    </xdr:from>
    <xdr:to>
      <xdr:col>81</xdr:col>
      <xdr:colOff>101600</xdr:colOff>
      <xdr:row>37</xdr:row>
      <xdr:rowOff>141696</xdr:rowOff>
    </xdr:to>
    <xdr:sp macro="" textlink="">
      <xdr:nvSpPr>
        <xdr:cNvPr id="341" name="楕円 340"/>
        <xdr:cNvSpPr/>
      </xdr:nvSpPr>
      <xdr:spPr>
        <a:xfrm>
          <a:off x="15430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132823</xdr:rowOff>
    </xdr:from>
    <xdr:ext cx="405111" cy="259045"/>
    <xdr:sp macro="" textlink="">
      <xdr:nvSpPr>
        <xdr:cNvPr id="342" name="n_1mainValue【一般廃棄物処理施設】&#10;有形固定資産減価償却率"/>
        <xdr:cNvSpPr txBox="1"/>
      </xdr:nvSpPr>
      <xdr:spPr>
        <a:xfrm>
          <a:off x="15266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4" name="テキスト ボックス 3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56" name="テキスト ボックス 3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8" name="テキスト ボックス 3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0" name="テキスト ボックス 3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2" name="テキスト ボックス 3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4" name="テキスト ボックス 3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66" name="直線コネクタ 365"/>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67"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68" name="直線コネクタ 367"/>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69"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70" name="直線コネクタ 369"/>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71"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72" name="フローチャート: 判断 371"/>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73" name="フローチャート: 判断 372"/>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374"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375" name="フローチャート: 判断 374"/>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37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135143</xdr:rowOff>
    </xdr:from>
    <xdr:to>
      <xdr:col>112</xdr:col>
      <xdr:colOff>38100</xdr:colOff>
      <xdr:row>41</xdr:row>
      <xdr:rowOff>65293</xdr:rowOff>
    </xdr:to>
    <xdr:sp macro="" textlink="">
      <xdr:nvSpPr>
        <xdr:cNvPr id="382" name="楕円 381"/>
        <xdr:cNvSpPr/>
      </xdr:nvSpPr>
      <xdr:spPr>
        <a:xfrm>
          <a:off x="21272500" y="69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56420</xdr:rowOff>
    </xdr:from>
    <xdr:ext cx="534377" cy="259045"/>
    <xdr:sp macro="" textlink="">
      <xdr:nvSpPr>
        <xdr:cNvPr id="383" name="n_1mainValue【一般廃棄物処理施設】&#10;一人当たり有形固定資産（償却資産）額"/>
        <xdr:cNvSpPr txBox="1"/>
      </xdr:nvSpPr>
      <xdr:spPr>
        <a:xfrm>
          <a:off x="21043411" y="70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5" name="テキスト ボックス 39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5" name="テキスト ボックス 40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09" name="直線コネクタ 408"/>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10"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11" name="直線コネクタ 410"/>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1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3" name="直線コネクタ 41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14"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15" name="フローチャート: 判断 414"/>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16" name="フローチャート: 判断 415"/>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17"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418" name="フローチャート: 判断 417"/>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10177</xdr:rowOff>
    </xdr:from>
    <xdr:ext cx="405111" cy="259045"/>
    <xdr:sp macro="" textlink="">
      <xdr:nvSpPr>
        <xdr:cNvPr id="419"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425" name="楕円 424"/>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6911</xdr:rowOff>
    </xdr:from>
    <xdr:ext cx="405111" cy="259045"/>
    <xdr:sp macro="" textlink="">
      <xdr:nvSpPr>
        <xdr:cNvPr id="426" name="n_1mainValue【保健センター・保健所】&#10;有形固定資産減価償却率"/>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7" name="直線コネクタ 4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8" name="テキスト ボックス 4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9" name="直線コネクタ 4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0" name="テキスト ボックス 4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1" name="直線コネクタ 4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2" name="テキスト ボックス 4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3" name="直線コネクタ 4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4" name="テキスト ボックス 4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5" name="直線コネクタ 4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6" name="テキスト ボックス 4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7" name="直線コネクタ 4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8" name="テキスト ボックス 44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52" name="直線コネクタ 451"/>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53"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54" name="直線コネクタ 453"/>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55"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56" name="直線コネクタ 455"/>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57"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58" name="フローチャート: 判断 457"/>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59" name="フローチャート: 判断 458"/>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460"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461" name="フローチャート: 判断 460"/>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462"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468" name="楕円 467"/>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115405</xdr:rowOff>
    </xdr:from>
    <xdr:ext cx="469744" cy="259045"/>
    <xdr:sp macro="" textlink="">
      <xdr:nvSpPr>
        <xdr:cNvPr id="469"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95" name="直線コネクタ 494"/>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96"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97" name="直線コネクタ 496"/>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98"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99" name="直線コネクタ 498"/>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00"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01" name="フローチャート: 判断 500"/>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02" name="フローチャート: 判断 50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11447</xdr:rowOff>
    </xdr:from>
    <xdr:ext cx="405111" cy="259045"/>
    <xdr:sp macro="" textlink="">
      <xdr:nvSpPr>
        <xdr:cNvPr id="503"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04" name="フローチャート: 判断 5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0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132624</xdr:rowOff>
    </xdr:from>
    <xdr:to>
      <xdr:col>81</xdr:col>
      <xdr:colOff>101600</xdr:colOff>
      <xdr:row>79</xdr:row>
      <xdr:rowOff>62774</xdr:rowOff>
    </xdr:to>
    <xdr:sp macro="" textlink="">
      <xdr:nvSpPr>
        <xdr:cNvPr id="511" name="楕円 510"/>
        <xdr:cNvSpPr/>
      </xdr:nvSpPr>
      <xdr:spPr>
        <a:xfrm>
          <a:off x="15430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79301</xdr:rowOff>
    </xdr:from>
    <xdr:ext cx="405111" cy="259045"/>
    <xdr:sp macro="" textlink="">
      <xdr:nvSpPr>
        <xdr:cNvPr id="512" name="n_1mainValue【消防施設】&#10;有形固定資産減価償却率"/>
        <xdr:cNvSpPr txBox="1"/>
      </xdr:nvSpPr>
      <xdr:spPr>
        <a:xfrm>
          <a:off x="152660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34" name="直線コネクタ 53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3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36" name="直線コネクタ 53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3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38" name="直線コネクタ 53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3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40" name="フローチャート: 判断 53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41" name="フローチャート: 判断 54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42"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543" name="フローチャート: 判断 542"/>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544"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550" name="楕円 549"/>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169435</xdr:rowOff>
    </xdr:from>
    <xdr:ext cx="469744" cy="259045"/>
    <xdr:sp macro="" textlink="">
      <xdr:nvSpPr>
        <xdr:cNvPr id="551" name="n_1main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3" name="テキスト ボックス 5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3" name="テキスト ボックス 5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77" name="直線コネクタ 576"/>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78"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79" name="直線コネクタ 578"/>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80"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81" name="直線コネクタ 580"/>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582"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83" name="フローチャート: 判断 582"/>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84" name="フローチャート: 判断 583"/>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585"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586" name="フローチャート: 判断 58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587"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134801</xdr:rowOff>
    </xdr:from>
    <xdr:to>
      <xdr:col>81</xdr:col>
      <xdr:colOff>101600</xdr:colOff>
      <xdr:row>103</xdr:row>
      <xdr:rowOff>64951</xdr:rowOff>
    </xdr:to>
    <xdr:sp macro="" textlink="">
      <xdr:nvSpPr>
        <xdr:cNvPr id="593" name="楕円 592"/>
        <xdr:cNvSpPr/>
      </xdr:nvSpPr>
      <xdr:spPr>
        <a:xfrm>
          <a:off x="15430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81478</xdr:rowOff>
    </xdr:from>
    <xdr:ext cx="405111" cy="259045"/>
    <xdr:sp macro="" textlink="">
      <xdr:nvSpPr>
        <xdr:cNvPr id="594" name="n_1mainValue【庁舎】&#10;有形固定資産減価償却率"/>
        <xdr:cNvSpPr txBox="1"/>
      </xdr:nvSpPr>
      <xdr:spPr>
        <a:xfrm>
          <a:off x="15266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5" name="テキスト ボックス 6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19" name="直線コネクタ 61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2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21" name="直線コネクタ 62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2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23" name="直線コネクタ 62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24"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25" name="フローチャート: 判断 62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26" name="フローチャート: 判断 62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627"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628" name="フローチャート: 判断 627"/>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629"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35" name="楕円 634"/>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34307</xdr:rowOff>
    </xdr:from>
    <xdr:ext cx="469744" cy="259045"/>
    <xdr:sp macro="" textlink="">
      <xdr:nvSpPr>
        <xdr:cNvPr id="636" name="n_1mainValue【庁舎】&#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類似団体内平均値と比較して、図書館の有形固定資産減価償却率については、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66.2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％と高くなっており、施設の老朽化が進んでいることが分るが、現在、駅前への移転を視野に入れて検討を進めているところであり、一定の改善が見込まれる。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また、市民会館の有形固定資産減価償却率については、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％と値が著しく高くなっているが、平成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年度の閉館後、除却が完了していることから、次年度以降の改善が見込まれる。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これらのことから、「泉大津市公共施設適正配置基本計画」に沿って施設の複合化・多機能化を推進していくことが改善につながると考えられる。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年度の当該団体値等は表示されていません。</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75,271
74,029
14.31
29,191,411
28,663,609
441,837
16,569,350
29,920,778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年度において基準財政収入額は</a:t>
          </a:r>
          <a:r>
            <a:rPr kumimoji="1" lang="en-US" altLang="ja-JP" sz="1300">
              <a:latin typeface="ＭＳ Ｐゴシック" panose="020B0600070205080204" pitchFamily="50" charset="-128"/>
              <a:ea typeface="ＭＳ Ｐゴシック" panose="020B0600070205080204" pitchFamily="50" charset="-128"/>
            </a:rPr>
            <a:t>9,292,467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167,311</a:t>
          </a:r>
          <a:r>
            <a:rPr kumimoji="1" lang="ja-JP" altLang="en-US" sz="1300">
              <a:latin typeface="ＭＳ Ｐゴシック" panose="020B0600070205080204" pitchFamily="50" charset="-128"/>
              <a:ea typeface="ＭＳ Ｐゴシック" panose="020B0600070205080204" pitchFamily="50" charset="-128"/>
            </a:rPr>
            <a:t>千円）となり、基準財政需要額においては</a:t>
          </a:r>
          <a:r>
            <a:rPr kumimoji="1" lang="en-US" altLang="ja-JP" sz="1300">
              <a:latin typeface="ＭＳ Ｐゴシック" panose="020B0600070205080204" pitchFamily="50" charset="-128"/>
              <a:ea typeface="ＭＳ Ｐゴシック" panose="020B0600070205080204" pitchFamily="50" charset="-128"/>
            </a:rPr>
            <a:t>12,773,795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105,283</a:t>
          </a:r>
          <a:r>
            <a:rPr kumimoji="1" lang="ja-JP" altLang="en-US" sz="1300">
              <a:latin typeface="ＭＳ Ｐゴシック" panose="020B0600070205080204" pitchFamily="50" charset="-128"/>
              <a:ea typeface="ＭＳ Ｐゴシック" panose="020B0600070205080204" pitchFamily="50" charset="-128"/>
            </a:rPr>
            <a:t>千円）となったことにより、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指数が上がった。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本市の基準財政収入額はピーク時である平成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年度で約</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億円だったのに対し、その後は平成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年度に約</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億円まで落ち込んだが、近年では約</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億円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a:t>
          </a:r>
          <a:r>
            <a:rPr kumimoji="1" lang="ja-JP" altLang="en-US" sz="1300">
              <a:latin typeface="ＭＳ Ｐゴシック" panose="020B0600070205080204" pitchFamily="50" charset="-128"/>
              <a:ea typeface="ＭＳ Ｐゴシック" panose="020B0600070205080204" pitchFamily="50" charset="-128"/>
            </a:rPr>
            <a:t>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全体的に歳入が減少傾向であるため、市税の公平かつ適正な賦課及び徴収による歳入の確保に努める。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経常経費充当一般財源等では、主に補助費等で</a:t>
          </a:r>
          <a:r>
            <a:rPr kumimoji="1" lang="en-US" altLang="ja-JP" sz="1100">
              <a:latin typeface="ＭＳ Ｐゴシック" panose="020B0600070205080204" pitchFamily="50" charset="-128"/>
              <a:ea typeface="ＭＳ Ｐゴシック" panose="020B0600070205080204" pitchFamily="50" charset="-128"/>
            </a:rPr>
            <a:t>55,004</a:t>
          </a:r>
          <a:r>
            <a:rPr kumimoji="1" lang="ja-JP" altLang="en-US" sz="1100">
              <a:latin typeface="ＭＳ Ｐゴシック" panose="020B0600070205080204" pitchFamily="50" charset="-128"/>
              <a:ea typeface="ＭＳ Ｐゴシック" panose="020B0600070205080204" pitchFamily="50" charset="-128"/>
            </a:rPr>
            <a:t>千円増加したものの、公債費</a:t>
          </a:r>
          <a:r>
            <a:rPr kumimoji="1" lang="en-US" altLang="ja-JP" sz="1100">
              <a:latin typeface="ＭＳ Ｐゴシック" panose="020B0600070205080204" pitchFamily="50" charset="-128"/>
              <a:ea typeface="ＭＳ Ｐゴシック" panose="020B0600070205080204" pitchFamily="50" charset="-128"/>
            </a:rPr>
            <a:t>74,491</a:t>
          </a:r>
          <a:r>
            <a:rPr kumimoji="1" lang="ja-JP" altLang="en-US" sz="1100">
              <a:latin typeface="ＭＳ Ｐゴシック" panose="020B0600070205080204" pitchFamily="50" charset="-128"/>
              <a:ea typeface="ＭＳ Ｐゴシック" panose="020B0600070205080204" pitchFamily="50" charset="-128"/>
            </a:rPr>
            <a:t>千円及び人件費</a:t>
          </a:r>
          <a:r>
            <a:rPr kumimoji="1" lang="en-US" altLang="ja-JP" sz="1100">
              <a:latin typeface="ＭＳ Ｐゴシック" panose="020B0600070205080204" pitchFamily="50" charset="-128"/>
              <a:ea typeface="ＭＳ Ｐゴシック" panose="020B0600070205080204" pitchFamily="50" charset="-128"/>
            </a:rPr>
            <a:t>73,775</a:t>
          </a:r>
          <a:r>
            <a:rPr kumimoji="1" lang="ja-JP" altLang="en-US" sz="1100">
              <a:latin typeface="ＭＳ Ｐゴシック" panose="020B0600070205080204" pitchFamily="50" charset="-128"/>
              <a:ea typeface="ＭＳ Ｐゴシック" panose="020B0600070205080204" pitchFamily="50" charset="-128"/>
            </a:rPr>
            <a:t>千円それぞれ減少し、全体で</a:t>
          </a:r>
          <a:r>
            <a:rPr kumimoji="1" lang="en-US" altLang="ja-JP" sz="1100">
              <a:latin typeface="ＭＳ Ｐゴシック" panose="020B0600070205080204" pitchFamily="50" charset="-128"/>
              <a:ea typeface="ＭＳ Ｐゴシック" panose="020B0600070205080204" pitchFamily="50" charset="-128"/>
            </a:rPr>
            <a:t>54,189</a:t>
          </a:r>
          <a:r>
            <a:rPr kumimoji="1" lang="ja-JP" altLang="en-US" sz="1100">
              <a:latin typeface="ＭＳ Ｐゴシック" panose="020B0600070205080204" pitchFamily="50" charset="-128"/>
              <a:ea typeface="ＭＳ Ｐゴシック" panose="020B0600070205080204" pitchFamily="50" charset="-128"/>
            </a:rPr>
            <a:t>千円減少した。</a:t>
          </a:r>
          <a:endParaRPr kumimoji="1" lang="en-US" altLang="ja-JP" sz="1100" b="1" u="sng">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経常一般財源等では、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地方</a:t>
          </a:r>
          <a:r>
            <a:rPr kumimoji="1" lang="ja-JP" altLang="en-US" sz="1100">
              <a:latin typeface="ＭＳ Ｐゴシック" panose="020B0600070205080204" pitchFamily="50" charset="-128"/>
              <a:ea typeface="ＭＳ Ｐゴシック" panose="020B0600070205080204" pitchFamily="50" charset="-128"/>
            </a:rPr>
            <a:t>税が法人税収の増などにより、対前年度比</a:t>
          </a:r>
          <a:r>
            <a:rPr kumimoji="1" lang="en-US" altLang="ja-JP" sz="1100">
              <a:latin typeface="ＭＳ Ｐゴシック" panose="020B0600070205080204" pitchFamily="50" charset="-128"/>
              <a:ea typeface="ＭＳ Ｐゴシック" panose="020B0600070205080204" pitchFamily="50" charset="-128"/>
            </a:rPr>
            <a:t>169,845</a:t>
          </a:r>
          <a:r>
            <a:rPr kumimoji="1" lang="ja-JP" altLang="en-US" sz="1100">
              <a:latin typeface="ＭＳ Ｐゴシック" panose="020B0600070205080204" pitchFamily="50" charset="-128"/>
              <a:ea typeface="ＭＳ Ｐゴシック" panose="020B0600070205080204" pitchFamily="50" charset="-128"/>
            </a:rPr>
            <a:t>千円増となり、歳入全体では、</a:t>
          </a:r>
          <a:r>
            <a:rPr kumimoji="1" lang="en-US" altLang="ja-JP" sz="1100">
              <a:latin typeface="ＭＳ Ｐゴシック" panose="020B0600070205080204" pitchFamily="50" charset="-128"/>
              <a:ea typeface="ＭＳ Ｐゴシック" panose="020B0600070205080204" pitchFamily="50" charset="-128"/>
            </a:rPr>
            <a:t>471,567</a:t>
          </a:r>
          <a:r>
            <a:rPr kumimoji="1" lang="ja-JP" altLang="en-US" sz="1100">
              <a:latin typeface="ＭＳ Ｐゴシック" panose="020B0600070205080204" pitchFamily="50" charset="-128"/>
              <a:ea typeface="ＭＳ Ｐゴシック" panose="020B0600070205080204" pitchFamily="50" charset="-128"/>
            </a:rPr>
            <a:t>千円の増加となった。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これらの結果、経常収支比率は、平成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年度では</a:t>
          </a:r>
          <a:r>
            <a:rPr kumimoji="1" lang="en-US" altLang="ja-JP" sz="1100">
              <a:latin typeface="ＭＳ Ｐゴシック" panose="020B0600070205080204" pitchFamily="50" charset="-128"/>
              <a:ea typeface="ＭＳ Ｐゴシック" panose="020B0600070205080204" pitchFamily="50" charset="-128"/>
            </a:rPr>
            <a:t>94.3</a:t>
          </a:r>
          <a:r>
            <a:rPr kumimoji="1" lang="ja-JP" altLang="en-US" sz="1100">
              <a:latin typeface="ＭＳ Ｐゴシック" panose="020B0600070205080204" pitchFamily="50" charset="-128"/>
              <a:ea typeface="ＭＳ Ｐゴシック" panose="020B0600070205080204" pitchFamily="50" charset="-128"/>
            </a:rPr>
            <a:t>％となり対前年度比</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しかしながら、今後も硬直した財政状況が続くことが想定されるため、引き続き事業費の圧縮等に努める。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56515</xdr:rowOff>
    </xdr:to>
    <xdr:cxnSp macro="">
      <xdr:nvCxnSpPr>
        <xdr:cNvPr id="132" name="直線コネクタ 131"/>
        <xdr:cNvCxnSpPr/>
      </xdr:nvCxnSpPr>
      <xdr:spPr>
        <a:xfrm flipV="1">
          <a:off x="4114800" y="1056576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72602</xdr:rowOff>
    </xdr:to>
    <xdr:cxnSp macro="">
      <xdr:nvCxnSpPr>
        <xdr:cNvPr id="135" name="直線コネクタ 134"/>
        <xdr:cNvCxnSpPr/>
      </xdr:nvCxnSpPr>
      <xdr:spPr>
        <a:xfrm flipV="1">
          <a:off x="3225800" y="1068641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112819</xdr:rowOff>
    </xdr:to>
    <xdr:cxnSp macro="">
      <xdr:nvCxnSpPr>
        <xdr:cNvPr id="138" name="直線コネクタ 137"/>
        <xdr:cNvCxnSpPr/>
      </xdr:nvCxnSpPr>
      <xdr:spPr>
        <a:xfrm flipV="1">
          <a:off x="2336800" y="107025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62</xdr:row>
      <xdr:rowOff>120862</xdr:rowOff>
    </xdr:to>
    <xdr:cxnSp macro="">
      <xdr:nvCxnSpPr>
        <xdr:cNvPr id="141" name="直線コネクタ 140"/>
        <xdr:cNvCxnSpPr/>
      </xdr:nvCxnSpPr>
      <xdr:spPr>
        <a:xfrm flipV="1">
          <a:off x="1447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51" name="楕円 150"/>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28592</xdr:rowOff>
    </xdr:from>
    <xdr:ext cx="762000" cy="259045"/>
    <xdr:sp macro="" textlink="">
      <xdr:nvSpPr>
        <xdr:cNvPr id="152" name="財政構造の弾力性該当値テキスト"/>
        <xdr:cNvSpPr txBox="1"/>
      </xdr:nvSpPr>
      <xdr:spPr>
        <a:xfrm>
          <a:off x="5041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3" name="楕円 152"/>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92092</xdr:rowOff>
    </xdr:from>
    <xdr:ext cx="736600" cy="259045"/>
    <xdr:sp macro="" textlink="">
      <xdr:nvSpPr>
        <xdr:cNvPr id="154" name="テキスト ボックス 153"/>
        <xdr:cNvSpPr txBox="1"/>
      </xdr:nvSpPr>
      <xdr:spPr>
        <a:xfrm>
          <a:off x="3733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5" name="楕円 154"/>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108179</xdr:rowOff>
    </xdr:from>
    <xdr:ext cx="762000" cy="259045"/>
    <xdr:sp macro="" textlink="">
      <xdr:nvSpPr>
        <xdr:cNvPr id="156" name="テキスト ボックス 155"/>
        <xdr:cNvSpPr txBox="1"/>
      </xdr:nvSpPr>
      <xdr:spPr>
        <a:xfrm>
          <a:off x="2844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7" name="楕円 156"/>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148396</xdr:rowOff>
    </xdr:from>
    <xdr:ext cx="762000" cy="259045"/>
    <xdr:sp macro="" textlink="">
      <xdr:nvSpPr>
        <xdr:cNvPr id="158" name="テキスト ボックス 157"/>
        <xdr:cNvSpPr txBox="1"/>
      </xdr:nvSpPr>
      <xdr:spPr>
        <a:xfrm>
          <a:off x="1955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59" name="楕円 158"/>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156439</xdr:rowOff>
    </xdr:from>
    <xdr:ext cx="762000" cy="259045"/>
    <xdr:sp macro="" textlink="">
      <xdr:nvSpPr>
        <xdr:cNvPr id="160" name="テキスト ボックス 159"/>
        <xdr:cNvSpPr txBox="1"/>
      </xdr:nvSpPr>
      <xdr:spPr>
        <a:xfrm>
          <a:off x="1066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平均・大阪府平均・類似団体内平均値</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に比べていずれも下回っている。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人件費については、職員数の削減、職員給与の抑制や各種手当等の見直しによるものである。今後も引き続き、この水準を維持</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できる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よう職員数の適正な管理に努めるものである。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物件費については、今後も事業費の圧縮に努める。</a:t>
          </a: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137981</xdr:rowOff>
    </xdr:from>
    <xdr:to>
      <xdr:col>23</xdr:col>
      <xdr:colOff>133350</xdr:colOff>
      <xdr:row>83</xdr:row>
      <xdr:rowOff>2445</xdr:rowOff>
    </xdr:to>
    <xdr:cxnSp macro="">
      <xdr:nvCxnSpPr>
        <xdr:cNvPr id="195" name="直線コネクタ 194"/>
        <xdr:cNvCxnSpPr/>
      </xdr:nvCxnSpPr>
      <xdr:spPr>
        <a:xfrm>
          <a:off x="4114800" y="14196881"/>
          <a:ext cx="8382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137981</xdr:rowOff>
    </xdr:from>
    <xdr:to>
      <xdr:col>19</xdr:col>
      <xdr:colOff>133350</xdr:colOff>
      <xdr:row>82</xdr:row>
      <xdr:rowOff>171134</xdr:rowOff>
    </xdr:to>
    <xdr:cxnSp macro="">
      <xdr:nvCxnSpPr>
        <xdr:cNvPr id="198" name="直線コネクタ 197"/>
        <xdr:cNvCxnSpPr/>
      </xdr:nvCxnSpPr>
      <xdr:spPr>
        <a:xfrm flipV="1">
          <a:off x="3225800" y="14196881"/>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120045</xdr:rowOff>
    </xdr:from>
    <xdr:to>
      <xdr:col>15</xdr:col>
      <xdr:colOff>82550</xdr:colOff>
      <xdr:row>82</xdr:row>
      <xdr:rowOff>171134</xdr:rowOff>
    </xdr:to>
    <xdr:cxnSp macro="">
      <xdr:nvCxnSpPr>
        <xdr:cNvPr id="201" name="直線コネクタ 200"/>
        <xdr:cNvCxnSpPr/>
      </xdr:nvCxnSpPr>
      <xdr:spPr>
        <a:xfrm>
          <a:off x="2336800" y="14178945"/>
          <a:ext cx="8890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47614</xdr:rowOff>
    </xdr:from>
    <xdr:to>
      <xdr:col>11</xdr:col>
      <xdr:colOff>31750</xdr:colOff>
      <xdr:row>82</xdr:row>
      <xdr:rowOff>120045</xdr:rowOff>
    </xdr:to>
    <xdr:cxnSp macro="">
      <xdr:nvCxnSpPr>
        <xdr:cNvPr id="204" name="直線コネクタ 203"/>
        <xdr:cNvCxnSpPr/>
      </xdr:nvCxnSpPr>
      <xdr:spPr>
        <a:xfrm>
          <a:off x="1447800" y="14106514"/>
          <a:ext cx="889000" cy="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123095</xdr:rowOff>
    </xdr:from>
    <xdr:to>
      <xdr:col>23</xdr:col>
      <xdr:colOff>184150</xdr:colOff>
      <xdr:row>83</xdr:row>
      <xdr:rowOff>53245</xdr:rowOff>
    </xdr:to>
    <xdr:sp macro="" textlink="">
      <xdr:nvSpPr>
        <xdr:cNvPr id="214" name="楕円 213"/>
        <xdr:cNvSpPr/>
      </xdr:nvSpPr>
      <xdr:spPr>
        <a:xfrm>
          <a:off x="4902200" y="141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139622</xdr:rowOff>
    </xdr:from>
    <xdr:ext cx="762000" cy="259045"/>
    <xdr:sp macro="" textlink="">
      <xdr:nvSpPr>
        <xdr:cNvPr id="215" name="人件費・物件費等の状況該当値テキスト"/>
        <xdr:cNvSpPr txBox="1"/>
      </xdr:nvSpPr>
      <xdr:spPr>
        <a:xfrm>
          <a:off x="5041900" y="140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87181</xdr:rowOff>
    </xdr:from>
    <xdr:to>
      <xdr:col>19</xdr:col>
      <xdr:colOff>184150</xdr:colOff>
      <xdr:row>83</xdr:row>
      <xdr:rowOff>17331</xdr:rowOff>
    </xdr:to>
    <xdr:sp macro="" textlink="">
      <xdr:nvSpPr>
        <xdr:cNvPr id="216" name="楕円 215"/>
        <xdr:cNvSpPr/>
      </xdr:nvSpPr>
      <xdr:spPr>
        <a:xfrm>
          <a:off x="4064000" y="14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27508</xdr:rowOff>
    </xdr:from>
    <xdr:ext cx="736600" cy="259045"/>
    <xdr:sp macro="" textlink="">
      <xdr:nvSpPr>
        <xdr:cNvPr id="217" name="テキスト ボックス 216"/>
        <xdr:cNvSpPr txBox="1"/>
      </xdr:nvSpPr>
      <xdr:spPr>
        <a:xfrm>
          <a:off x="3733800" y="13914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120334</xdr:rowOff>
    </xdr:from>
    <xdr:to>
      <xdr:col>15</xdr:col>
      <xdr:colOff>133350</xdr:colOff>
      <xdr:row>83</xdr:row>
      <xdr:rowOff>50484</xdr:rowOff>
    </xdr:to>
    <xdr:sp macro="" textlink="">
      <xdr:nvSpPr>
        <xdr:cNvPr id="218" name="楕円 217"/>
        <xdr:cNvSpPr/>
      </xdr:nvSpPr>
      <xdr:spPr>
        <a:xfrm>
          <a:off x="3175000" y="141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60661</xdr:rowOff>
    </xdr:from>
    <xdr:ext cx="762000" cy="259045"/>
    <xdr:sp macro="" textlink="">
      <xdr:nvSpPr>
        <xdr:cNvPr id="219" name="テキスト ボックス 218"/>
        <xdr:cNvSpPr txBox="1"/>
      </xdr:nvSpPr>
      <xdr:spPr>
        <a:xfrm>
          <a:off x="2844800" y="139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69245</xdr:rowOff>
    </xdr:from>
    <xdr:to>
      <xdr:col>11</xdr:col>
      <xdr:colOff>82550</xdr:colOff>
      <xdr:row>82</xdr:row>
      <xdr:rowOff>170845</xdr:rowOff>
    </xdr:to>
    <xdr:sp macro="" textlink="">
      <xdr:nvSpPr>
        <xdr:cNvPr id="220" name="楕円 219"/>
        <xdr:cNvSpPr/>
      </xdr:nvSpPr>
      <xdr:spPr>
        <a:xfrm>
          <a:off x="2286000" y="141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9572</xdr:rowOff>
    </xdr:from>
    <xdr:ext cx="762000" cy="259045"/>
    <xdr:sp macro="" textlink="">
      <xdr:nvSpPr>
        <xdr:cNvPr id="221" name="テキスト ボックス 220"/>
        <xdr:cNvSpPr txBox="1"/>
      </xdr:nvSpPr>
      <xdr:spPr>
        <a:xfrm>
          <a:off x="1955800" y="1389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168264</xdr:rowOff>
    </xdr:from>
    <xdr:to>
      <xdr:col>7</xdr:col>
      <xdr:colOff>31750</xdr:colOff>
      <xdr:row>82</xdr:row>
      <xdr:rowOff>98414</xdr:rowOff>
    </xdr:to>
    <xdr:sp macro="" textlink="">
      <xdr:nvSpPr>
        <xdr:cNvPr id="222" name="楕円 221"/>
        <xdr:cNvSpPr/>
      </xdr:nvSpPr>
      <xdr:spPr>
        <a:xfrm>
          <a:off x="1397000" y="140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108591</xdr:rowOff>
    </xdr:from>
    <xdr:ext cx="762000" cy="259045"/>
    <xdr:sp macro="" textlink="">
      <xdr:nvSpPr>
        <xdr:cNvPr id="223" name="テキスト ボックス 222"/>
        <xdr:cNvSpPr txBox="1"/>
      </xdr:nvSpPr>
      <xdr:spPr>
        <a:xfrm>
          <a:off x="1066800" y="13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26.4.1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現在）は国家公務員の給与特例減額の終了に伴い、指数は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96.8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となった。平成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27.4.1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現在）以降、全国市平均、類似団体内平均値</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を下回っているが、今後も引き続き給与の適正化に努める。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59" name="直線コネクタ 258"/>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99786</xdr:rowOff>
    </xdr:to>
    <xdr:cxnSp macro="">
      <xdr:nvCxnSpPr>
        <xdr:cNvPr id="262" name="直線コネクタ 261"/>
        <xdr:cNvCxnSpPr/>
      </xdr:nvCxnSpPr>
      <xdr:spPr>
        <a:xfrm flipV="1">
          <a:off x="15290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14514</xdr:rowOff>
    </xdr:to>
    <xdr:cxnSp macro="">
      <xdr:nvCxnSpPr>
        <xdr:cNvPr id="265" name="直線コネクタ 264"/>
        <xdr:cNvCxnSpPr/>
      </xdr:nvCxnSpPr>
      <xdr:spPr>
        <a:xfrm flipV="1">
          <a:off x="14401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68" name="直線コネクタ 267"/>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8" name="楕円 277"/>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9"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2" name="楕円 281"/>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3" name="テキスト ボックス 28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業務の民間委託推進、勧奨退職の実施（平成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年度まで）、団塊世代の大量退職への補充の抑制、技能労務職員の退職不補充などにより職員数を削減しており、全国平均、</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大阪府平均及び類似団体内平均値</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すべてにおいて、下回っている。また、採用については、今後の職員構成を鑑み、平準化を図っているところである。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43497</xdr:rowOff>
    </xdr:from>
    <xdr:to>
      <xdr:col>81</xdr:col>
      <xdr:colOff>44450</xdr:colOff>
      <xdr:row>60</xdr:row>
      <xdr:rowOff>47519</xdr:rowOff>
    </xdr:to>
    <xdr:cxnSp macro="">
      <xdr:nvCxnSpPr>
        <xdr:cNvPr id="322" name="直線コネクタ 321"/>
        <xdr:cNvCxnSpPr/>
      </xdr:nvCxnSpPr>
      <xdr:spPr>
        <a:xfrm>
          <a:off x="16179800" y="1033049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23389</xdr:rowOff>
    </xdr:from>
    <xdr:to>
      <xdr:col>77</xdr:col>
      <xdr:colOff>44450</xdr:colOff>
      <xdr:row>60</xdr:row>
      <xdr:rowOff>43497</xdr:rowOff>
    </xdr:to>
    <xdr:cxnSp macro="">
      <xdr:nvCxnSpPr>
        <xdr:cNvPr id="325" name="直線コネクタ 324"/>
        <xdr:cNvCxnSpPr/>
      </xdr:nvCxnSpPr>
      <xdr:spPr>
        <a:xfrm>
          <a:off x="15290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23389</xdr:rowOff>
    </xdr:from>
    <xdr:to>
      <xdr:col>72</xdr:col>
      <xdr:colOff>203200</xdr:colOff>
      <xdr:row>60</xdr:row>
      <xdr:rowOff>43497</xdr:rowOff>
    </xdr:to>
    <xdr:cxnSp macro="">
      <xdr:nvCxnSpPr>
        <xdr:cNvPr id="328" name="直線コネクタ 327"/>
        <xdr:cNvCxnSpPr/>
      </xdr:nvCxnSpPr>
      <xdr:spPr>
        <a:xfrm flipV="1">
          <a:off x="14401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60</xdr:row>
      <xdr:rowOff>43497</xdr:rowOff>
    </xdr:to>
    <xdr:cxnSp macro="">
      <xdr:nvCxnSpPr>
        <xdr:cNvPr id="331" name="直線コネクタ 330"/>
        <xdr:cNvCxnSpPr/>
      </xdr:nvCxnSpPr>
      <xdr:spPr>
        <a:xfrm>
          <a:off x="13512800" y="1028424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168169</xdr:rowOff>
    </xdr:from>
    <xdr:to>
      <xdr:col>81</xdr:col>
      <xdr:colOff>95250</xdr:colOff>
      <xdr:row>60</xdr:row>
      <xdr:rowOff>98319</xdr:rowOff>
    </xdr:to>
    <xdr:sp macro="" textlink="">
      <xdr:nvSpPr>
        <xdr:cNvPr id="341" name="楕円 340"/>
        <xdr:cNvSpPr/>
      </xdr:nvSpPr>
      <xdr:spPr>
        <a:xfrm>
          <a:off x="169672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13246</xdr:rowOff>
    </xdr:from>
    <xdr:ext cx="762000" cy="259045"/>
    <xdr:sp macro="" textlink="">
      <xdr:nvSpPr>
        <xdr:cNvPr id="342" name="定員管理の状況該当値テキスト"/>
        <xdr:cNvSpPr txBox="1"/>
      </xdr:nvSpPr>
      <xdr:spPr>
        <a:xfrm>
          <a:off x="17106900" y="1012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164147</xdr:rowOff>
    </xdr:from>
    <xdr:to>
      <xdr:col>77</xdr:col>
      <xdr:colOff>95250</xdr:colOff>
      <xdr:row>60</xdr:row>
      <xdr:rowOff>94297</xdr:rowOff>
    </xdr:to>
    <xdr:sp macro="" textlink="">
      <xdr:nvSpPr>
        <xdr:cNvPr id="343" name="楕円 342"/>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104474</xdr:rowOff>
    </xdr:from>
    <xdr:ext cx="736600" cy="259045"/>
    <xdr:sp macro="" textlink="">
      <xdr:nvSpPr>
        <xdr:cNvPr id="344" name="テキスト ボックス 343"/>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144039</xdr:rowOff>
    </xdr:from>
    <xdr:to>
      <xdr:col>73</xdr:col>
      <xdr:colOff>44450</xdr:colOff>
      <xdr:row>60</xdr:row>
      <xdr:rowOff>74189</xdr:rowOff>
    </xdr:to>
    <xdr:sp macro="" textlink="">
      <xdr:nvSpPr>
        <xdr:cNvPr id="345" name="楕円 344"/>
        <xdr:cNvSpPr/>
      </xdr:nvSpPr>
      <xdr:spPr>
        <a:xfrm>
          <a:off x="152400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84366</xdr:rowOff>
    </xdr:from>
    <xdr:ext cx="762000" cy="259045"/>
    <xdr:sp macro="" textlink="">
      <xdr:nvSpPr>
        <xdr:cNvPr id="346" name="テキスト ボックス 345"/>
        <xdr:cNvSpPr txBox="1"/>
      </xdr:nvSpPr>
      <xdr:spPr>
        <a:xfrm>
          <a:off x="14909800" y="1002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164147</xdr:rowOff>
    </xdr:from>
    <xdr:to>
      <xdr:col>68</xdr:col>
      <xdr:colOff>203200</xdr:colOff>
      <xdr:row>60</xdr:row>
      <xdr:rowOff>94297</xdr:rowOff>
    </xdr:to>
    <xdr:sp macro="" textlink="">
      <xdr:nvSpPr>
        <xdr:cNvPr id="347" name="楕円 346"/>
        <xdr:cNvSpPr/>
      </xdr:nvSpPr>
      <xdr:spPr>
        <a:xfrm>
          <a:off x="14351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104474</xdr:rowOff>
    </xdr:from>
    <xdr:ext cx="762000" cy="259045"/>
    <xdr:sp macro="" textlink="">
      <xdr:nvSpPr>
        <xdr:cNvPr id="348" name="テキスト ボックス 347"/>
        <xdr:cNvSpPr txBox="1"/>
      </xdr:nvSpPr>
      <xdr:spPr>
        <a:xfrm>
          <a:off x="14020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49" name="楕円 348"/>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50" name="テキスト ボックス 349"/>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実質公債費比率は平成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年度から起債許可基準である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％を超過していたが、平成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起債許可基準を下回っている。しかしながら、全国平均・大阪府平均を大きく超えている。これは、過去に実施した普通建設事業や職員退職手当の財源として多額の地方債を発行した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今後とも地方債を財源とする事業については、その必要性等を検討したうえで実施しなければならない。</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7303</xdr:rowOff>
    </xdr:from>
    <xdr:to>
      <xdr:col>81</xdr:col>
      <xdr:colOff>44450</xdr:colOff>
      <xdr:row>43</xdr:row>
      <xdr:rowOff>4763</xdr:rowOff>
    </xdr:to>
    <xdr:cxnSp macro="">
      <xdr:nvCxnSpPr>
        <xdr:cNvPr id="380" name="直線コネクタ 379"/>
        <xdr:cNvCxnSpPr/>
      </xdr:nvCxnSpPr>
      <xdr:spPr>
        <a:xfrm flipV="1">
          <a:off x="16179800" y="720820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4763</xdr:rowOff>
    </xdr:from>
    <xdr:to>
      <xdr:col>77</xdr:col>
      <xdr:colOff>44450</xdr:colOff>
      <xdr:row>43</xdr:row>
      <xdr:rowOff>107315</xdr:rowOff>
    </xdr:to>
    <xdr:cxnSp macro="">
      <xdr:nvCxnSpPr>
        <xdr:cNvPr id="383" name="直線コネクタ 382"/>
        <xdr:cNvCxnSpPr/>
      </xdr:nvCxnSpPr>
      <xdr:spPr>
        <a:xfrm flipV="1">
          <a:off x="15290800" y="737711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107315</xdr:rowOff>
    </xdr:from>
    <xdr:to>
      <xdr:col>72</xdr:col>
      <xdr:colOff>203200</xdr:colOff>
      <xdr:row>43</xdr:row>
      <xdr:rowOff>161607</xdr:rowOff>
    </xdr:to>
    <xdr:cxnSp macro="">
      <xdr:nvCxnSpPr>
        <xdr:cNvPr id="386" name="直線コネクタ 385"/>
        <xdr:cNvCxnSpPr/>
      </xdr:nvCxnSpPr>
      <xdr:spPr>
        <a:xfrm flipV="1">
          <a:off x="14401800" y="74796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125413</xdr:rowOff>
    </xdr:from>
    <xdr:to>
      <xdr:col>68</xdr:col>
      <xdr:colOff>152400</xdr:colOff>
      <xdr:row>43</xdr:row>
      <xdr:rowOff>161607</xdr:rowOff>
    </xdr:to>
    <xdr:cxnSp macro="">
      <xdr:nvCxnSpPr>
        <xdr:cNvPr id="389" name="直線コネクタ 388"/>
        <xdr:cNvCxnSpPr/>
      </xdr:nvCxnSpPr>
      <xdr:spPr>
        <a:xfrm>
          <a:off x="13512800" y="749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127953</xdr:rowOff>
    </xdr:from>
    <xdr:to>
      <xdr:col>81</xdr:col>
      <xdr:colOff>95250</xdr:colOff>
      <xdr:row>42</xdr:row>
      <xdr:rowOff>58103</xdr:rowOff>
    </xdr:to>
    <xdr:sp macro="" textlink="">
      <xdr:nvSpPr>
        <xdr:cNvPr id="399" name="楕円 398"/>
        <xdr:cNvSpPr/>
      </xdr:nvSpPr>
      <xdr:spPr>
        <a:xfrm>
          <a:off x="169672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100030</xdr:rowOff>
    </xdr:from>
    <xdr:ext cx="762000" cy="259045"/>
    <xdr:sp macro="" textlink="">
      <xdr:nvSpPr>
        <xdr:cNvPr id="400" name="公債費負担の状況該当値テキスト"/>
        <xdr:cNvSpPr txBox="1"/>
      </xdr:nvSpPr>
      <xdr:spPr>
        <a:xfrm>
          <a:off x="17106900" y="712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125413</xdr:rowOff>
    </xdr:from>
    <xdr:to>
      <xdr:col>77</xdr:col>
      <xdr:colOff>95250</xdr:colOff>
      <xdr:row>43</xdr:row>
      <xdr:rowOff>55563</xdr:rowOff>
    </xdr:to>
    <xdr:sp macro="" textlink="">
      <xdr:nvSpPr>
        <xdr:cNvPr id="401" name="楕円 400"/>
        <xdr:cNvSpPr/>
      </xdr:nvSpPr>
      <xdr:spPr>
        <a:xfrm>
          <a:off x="16129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40340</xdr:rowOff>
    </xdr:from>
    <xdr:ext cx="736600" cy="259045"/>
    <xdr:sp macro="" textlink="">
      <xdr:nvSpPr>
        <xdr:cNvPr id="402" name="テキスト ボックス 401"/>
        <xdr:cNvSpPr txBox="1"/>
      </xdr:nvSpPr>
      <xdr:spPr>
        <a:xfrm>
          <a:off x="15798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56515</xdr:rowOff>
    </xdr:from>
    <xdr:to>
      <xdr:col>73</xdr:col>
      <xdr:colOff>44450</xdr:colOff>
      <xdr:row>43</xdr:row>
      <xdr:rowOff>158115</xdr:rowOff>
    </xdr:to>
    <xdr:sp macro="" textlink="">
      <xdr:nvSpPr>
        <xdr:cNvPr id="403" name="楕円 402"/>
        <xdr:cNvSpPr/>
      </xdr:nvSpPr>
      <xdr:spPr>
        <a:xfrm>
          <a:off x="15240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142892</xdr:rowOff>
    </xdr:from>
    <xdr:ext cx="762000" cy="259045"/>
    <xdr:sp macro="" textlink="">
      <xdr:nvSpPr>
        <xdr:cNvPr id="404" name="テキスト ボックス 403"/>
        <xdr:cNvSpPr txBox="1"/>
      </xdr:nvSpPr>
      <xdr:spPr>
        <a:xfrm>
          <a:off x="14909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110807</xdr:rowOff>
    </xdr:from>
    <xdr:to>
      <xdr:col>68</xdr:col>
      <xdr:colOff>203200</xdr:colOff>
      <xdr:row>44</xdr:row>
      <xdr:rowOff>40957</xdr:rowOff>
    </xdr:to>
    <xdr:sp macro="" textlink="">
      <xdr:nvSpPr>
        <xdr:cNvPr id="405" name="楕円 404"/>
        <xdr:cNvSpPr/>
      </xdr:nvSpPr>
      <xdr:spPr>
        <a:xfrm>
          <a:off x="14351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25734</xdr:rowOff>
    </xdr:from>
    <xdr:ext cx="762000" cy="259045"/>
    <xdr:sp macro="" textlink="">
      <xdr:nvSpPr>
        <xdr:cNvPr id="406" name="テキスト ボックス 405"/>
        <xdr:cNvSpPr txBox="1"/>
      </xdr:nvSpPr>
      <xdr:spPr>
        <a:xfrm>
          <a:off x="14020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74613</xdr:rowOff>
    </xdr:from>
    <xdr:to>
      <xdr:col>64</xdr:col>
      <xdr:colOff>152400</xdr:colOff>
      <xdr:row>44</xdr:row>
      <xdr:rowOff>4763</xdr:rowOff>
    </xdr:to>
    <xdr:sp macro="" textlink="">
      <xdr:nvSpPr>
        <xdr:cNvPr id="407" name="楕円 406"/>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160990</xdr:rowOff>
    </xdr:from>
    <xdr:ext cx="762000" cy="259045"/>
    <xdr:sp macro="" textlink="">
      <xdr:nvSpPr>
        <xdr:cNvPr id="408" name="テキスト ボックス 407"/>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％と対前年度比▲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ポイントとなり、６</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連続で改善した。これは地方債現在高が減少していることや、土地開発公社の保有土地の買戻しを行ったことによるものであるが、依然高い数値を示している。今後も「財政運営基本方針」で示している目標値を下回るよう、地方債を財源とする事業については、後年度の公債費負担を考慮のうえ、可能な限り発行額の抑制に努めていかなければならない。</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22945</xdr:rowOff>
    </xdr:from>
    <xdr:to>
      <xdr:col>81</xdr:col>
      <xdr:colOff>44450</xdr:colOff>
      <xdr:row>19</xdr:row>
      <xdr:rowOff>65447</xdr:rowOff>
    </xdr:to>
    <xdr:cxnSp macro="">
      <xdr:nvCxnSpPr>
        <xdr:cNvPr id="442" name="直線コネクタ 441"/>
        <xdr:cNvCxnSpPr/>
      </xdr:nvCxnSpPr>
      <xdr:spPr>
        <a:xfrm flipV="1">
          <a:off x="16179800" y="3109045"/>
          <a:ext cx="838200" cy="2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65447</xdr:rowOff>
    </xdr:from>
    <xdr:to>
      <xdr:col>77</xdr:col>
      <xdr:colOff>44450</xdr:colOff>
      <xdr:row>20</xdr:row>
      <xdr:rowOff>58081</xdr:rowOff>
    </xdr:to>
    <xdr:cxnSp macro="">
      <xdr:nvCxnSpPr>
        <xdr:cNvPr id="445" name="直線コネクタ 444"/>
        <xdr:cNvCxnSpPr/>
      </xdr:nvCxnSpPr>
      <xdr:spPr>
        <a:xfrm flipV="1">
          <a:off x="15290800" y="3322997"/>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58081</xdr:rowOff>
    </xdr:from>
    <xdr:to>
      <xdr:col>72</xdr:col>
      <xdr:colOff>203200</xdr:colOff>
      <xdr:row>21</xdr:row>
      <xdr:rowOff>22564</xdr:rowOff>
    </xdr:to>
    <xdr:cxnSp macro="">
      <xdr:nvCxnSpPr>
        <xdr:cNvPr id="448" name="直線コネクタ 447"/>
        <xdr:cNvCxnSpPr/>
      </xdr:nvCxnSpPr>
      <xdr:spPr>
        <a:xfrm flipV="1">
          <a:off x="14401800" y="3487081"/>
          <a:ext cx="889000" cy="1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22564</xdr:rowOff>
    </xdr:from>
    <xdr:to>
      <xdr:col>68</xdr:col>
      <xdr:colOff>152400</xdr:colOff>
      <xdr:row>21</xdr:row>
      <xdr:rowOff>49911</xdr:rowOff>
    </xdr:to>
    <xdr:cxnSp macro="">
      <xdr:nvCxnSpPr>
        <xdr:cNvPr id="451" name="直線コネクタ 450"/>
        <xdr:cNvCxnSpPr/>
      </xdr:nvCxnSpPr>
      <xdr:spPr>
        <a:xfrm flipV="1">
          <a:off x="13512800" y="362301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143595</xdr:rowOff>
    </xdr:from>
    <xdr:to>
      <xdr:col>81</xdr:col>
      <xdr:colOff>95250</xdr:colOff>
      <xdr:row>18</xdr:row>
      <xdr:rowOff>73745</xdr:rowOff>
    </xdr:to>
    <xdr:sp macro="" textlink="">
      <xdr:nvSpPr>
        <xdr:cNvPr id="461" name="楕円 460"/>
        <xdr:cNvSpPr/>
      </xdr:nvSpPr>
      <xdr:spPr>
        <a:xfrm>
          <a:off x="169672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115672</xdr:rowOff>
    </xdr:from>
    <xdr:ext cx="762000" cy="259045"/>
    <xdr:sp macro="" textlink="">
      <xdr:nvSpPr>
        <xdr:cNvPr id="462" name="将来負担の状況該当値テキスト"/>
        <xdr:cNvSpPr txBox="1"/>
      </xdr:nvSpPr>
      <xdr:spPr>
        <a:xfrm>
          <a:off x="17106900" y="30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14647</xdr:rowOff>
    </xdr:from>
    <xdr:to>
      <xdr:col>77</xdr:col>
      <xdr:colOff>95250</xdr:colOff>
      <xdr:row>19</xdr:row>
      <xdr:rowOff>116247</xdr:rowOff>
    </xdr:to>
    <xdr:sp macro="" textlink="">
      <xdr:nvSpPr>
        <xdr:cNvPr id="463" name="楕円 462"/>
        <xdr:cNvSpPr/>
      </xdr:nvSpPr>
      <xdr:spPr>
        <a:xfrm>
          <a:off x="16129000" y="32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101024</xdr:rowOff>
    </xdr:from>
    <xdr:ext cx="736600" cy="259045"/>
    <xdr:sp macro="" textlink="">
      <xdr:nvSpPr>
        <xdr:cNvPr id="464" name="テキスト ボックス 463"/>
        <xdr:cNvSpPr txBox="1"/>
      </xdr:nvSpPr>
      <xdr:spPr>
        <a:xfrm>
          <a:off x="15798800" y="335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7281</xdr:rowOff>
    </xdr:from>
    <xdr:to>
      <xdr:col>73</xdr:col>
      <xdr:colOff>44450</xdr:colOff>
      <xdr:row>20</xdr:row>
      <xdr:rowOff>108881</xdr:rowOff>
    </xdr:to>
    <xdr:sp macro="" textlink="">
      <xdr:nvSpPr>
        <xdr:cNvPr id="465" name="楕円 464"/>
        <xdr:cNvSpPr/>
      </xdr:nvSpPr>
      <xdr:spPr>
        <a:xfrm>
          <a:off x="15240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93658</xdr:rowOff>
    </xdr:from>
    <xdr:ext cx="762000" cy="259045"/>
    <xdr:sp macro="" textlink="">
      <xdr:nvSpPr>
        <xdr:cNvPr id="466" name="テキスト ボックス 465"/>
        <xdr:cNvSpPr txBox="1"/>
      </xdr:nvSpPr>
      <xdr:spPr>
        <a:xfrm>
          <a:off x="14909800" y="35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143214</xdr:rowOff>
    </xdr:from>
    <xdr:to>
      <xdr:col>68</xdr:col>
      <xdr:colOff>203200</xdr:colOff>
      <xdr:row>21</xdr:row>
      <xdr:rowOff>73364</xdr:rowOff>
    </xdr:to>
    <xdr:sp macro="" textlink="">
      <xdr:nvSpPr>
        <xdr:cNvPr id="467" name="楕円 466"/>
        <xdr:cNvSpPr/>
      </xdr:nvSpPr>
      <xdr:spPr>
        <a:xfrm>
          <a:off x="14351000" y="35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58141</xdr:rowOff>
    </xdr:from>
    <xdr:ext cx="762000" cy="259045"/>
    <xdr:sp macro="" textlink="">
      <xdr:nvSpPr>
        <xdr:cNvPr id="468" name="テキスト ボックス 467"/>
        <xdr:cNvSpPr txBox="1"/>
      </xdr:nvSpPr>
      <xdr:spPr>
        <a:xfrm>
          <a:off x="14020800" y="36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170561</xdr:rowOff>
    </xdr:from>
    <xdr:to>
      <xdr:col>64</xdr:col>
      <xdr:colOff>152400</xdr:colOff>
      <xdr:row>21</xdr:row>
      <xdr:rowOff>100711</xdr:rowOff>
    </xdr:to>
    <xdr:sp macro="" textlink="">
      <xdr:nvSpPr>
        <xdr:cNvPr id="469" name="楕円 468"/>
        <xdr:cNvSpPr/>
      </xdr:nvSpPr>
      <xdr:spPr>
        <a:xfrm>
          <a:off x="13462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85488</xdr:rowOff>
    </xdr:from>
    <xdr:ext cx="762000" cy="259045"/>
    <xdr:sp macro="" textlink="">
      <xdr:nvSpPr>
        <xdr:cNvPr id="470" name="テキスト ボックス 469"/>
        <xdr:cNvSpPr txBox="1"/>
      </xdr:nvSpPr>
      <xdr:spPr>
        <a:xfrm>
          <a:off x="13131800" y="368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75,271
74,029
14.31
29,191,411
28,663,609
441,837
16,569,350
29,920,778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経常収支比率に占める人件費の割合は、全国平均・大阪府平均・類似団体内平均値すべてにおいて下回っている。前年度と比較すると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ポイント減少しているが、これは退職手当の減によるものである。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31750</xdr:rowOff>
    </xdr:to>
    <xdr:cxnSp macro="">
      <xdr:nvCxnSpPr>
        <xdr:cNvPr id="66" name="直線コネクタ 65"/>
        <xdr:cNvCxnSpPr/>
      </xdr:nvCxnSpPr>
      <xdr:spPr>
        <a:xfrm flipV="1">
          <a:off x="3987800" y="596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130810</xdr:rowOff>
    </xdr:to>
    <xdr:cxnSp macro="">
      <xdr:nvCxnSpPr>
        <xdr:cNvPr id="69" name="直線コネクタ 68"/>
        <xdr:cNvCxnSpPr/>
      </xdr:nvCxnSpPr>
      <xdr:spPr>
        <a:xfrm flipV="1">
          <a:off x="3098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130810</xdr:rowOff>
    </xdr:to>
    <xdr:cxnSp macro="">
      <xdr:nvCxnSpPr>
        <xdr:cNvPr id="72" name="直線コネクタ 71"/>
        <xdr:cNvCxnSpPr/>
      </xdr:nvCxnSpPr>
      <xdr:spPr>
        <a:xfrm>
          <a:off x="2209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73660</xdr:rowOff>
    </xdr:to>
    <xdr:cxnSp macro="">
      <xdr:nvCxnSpPr>
        <xdr:cNvPr id="75" name="直線コネクタ 74"/>
        <xdr:cNvCxnSpPr/>
      </xdr:nvCxnSpPr>
      <xdr:spPr>
        <a:xfrm flipV="1">
          <a:off x="1320800" y="6123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事業費の抑制などにより、全国</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平均・類似団体内平均値を下回る水準で推移している。今後もこの水準を維持でき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るよう努めていく。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74422</xdr:rowOff>
    </xdr:to>
    <xdr:cxnSp macro="">
      <xdr:nvCxnSpPr>
        <xdr:cNvPr id="125" name="直線コネクタ 124"/>
        <xdr:cNvCxnSpPr/>
      </xdr:nvCxnSpPr>
      <xdr:spPr>
        <a:xfrm flipV="1">
          <a:off x="15671800" y="2618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163576</xdr:rowOff>
    </xdr:from>
    <xdr:to>
      <xdr:col>78</xdr:col>
      <xdr:colOff>69850</xdr:colOff>
      <xdr:row>15</xdr:row>
      <xdr:rowOff>74422</xdr:rowOff>
    </xdr:to>
    <xdr:cxnSp macro="">
      <xdr:nvCxnSpPr>
        <xdr:cNvPr id="128" name="直線コネクタ 127"/>
        <xdr:cNvCxnSpPr/>
      </xdr:nvCxnSpPr>
      <xdr:spPr>
        <a:xfrm>
          <a:off x="14782800" y="2563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163576</xdr:rowOff>
    </xdr:to>
    <xdr:cxnSp macro="">
      <xdr:nvCxnSpPr>
        <xdr:cNvPr id="131" name="直線コネクタ 130"/>
        <xdr:cNvCxnSpPr/>
      </xdr:nvCxnSpPr>
      <xdr:spPr>
        <a:xfrm>
          <a:off x="13893800" y="24815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124714</xdr:rowOff>
    </xdr:from>
    <xdr:to>
      <xdr:col>69</xdr:col>
      <xdr:colOff>92075</xdr:colOff>
      <xdr:row>14</xdr:row>
      <xdr:rowOff>81280</xdr:rowOff>
    </xdr:to>
    <xdr:cxnSp macro="">
      <xdr:nvCxnSpPr>
        <xdr:cNvPr id="134" name="直線コネクタ 133"/>
        <xdr:cNvCxnSpPr/>
      </xdr:nvCxnSpPr>
      <xdr:spPr>
        <a:xfrm>
          <a:off x="13004800" y="23535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6" name="楕円 145"/>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7" name="テキスト ボックス 146"/>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8" name="楕円 147"/>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9" name="テキスト ボックス 148"/>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73914</xdr:rowOff>
    </xdr:from>
    <xdr:to>
      <xdr:col>65</xdr:col>
      <xdr:colOff>53975</xdr:colOff>
      <xdr:row>14</xdr:row>
      <xdr:rowOff>4064</xdr:rowOff>
    </xdr:to>
    <xdr:sp macro="" textlink="">
      <xdr:nvSpPr>
        <xdr:cNvPr id="152" name="楕円 151"/>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14241</xdr:rowOff>
    </xdr:from>
    <xdr:ext cx="762000" cy="259045"/>
    <xdr:sp macro="" textlink="">
      <xdr:nvSpPr>
        <xdr:cNvPr id="153" name="テキスト ボックス 152"/>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扶助費については、大阪府平均と比較すると下回ってはいるものの、類似団</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体内平均値</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・全国平均と比較すると上回っている。この要因としては障がい者総合支援費関連の上昇が著しい。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高齢者等に係る扶助費の増加傾向は、今後も</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続く</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と見込んでいる。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39915</xdr:rowOff>
    </xdr:from>
    <xdr:to>
      <xdr:col>24</xdr:col>
      <xdr:colOff>25400</xdr:colOff>
      <xdr:row>58</xdr:row>
      <xdr:rowOff>94343</xdr:rowOff>
    </xdr:to>
    <xdr:cxnSp macro="">
      <xdr:nvCxnSpPr>
        <xdr:cNvPr id="188" name="直線コネクタ 187"/>
        <xdr:cNvCxnSpPr/>
      </xdr:nvCxnSpPr>
      <xdr:spPr>
        <a:xfrm flipV="1">
          <a:off x="3987800" y="9984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58</xdr:row>
      <xdr:rowOff>94343</xdr:rowOff>
    </xdr:to>
    <xdr:cxnSp macro="">
      <xdr:nvCxnSpPr>
        <xdr:cNvPr id="191" name="直線コネクタ 190"/>
        <xdr:cNvCxnSpPr/>
      </xdr:nvCxnSpPr>
      <xdr:spPr>
        <a:xfrm>
          <a:off x="3098800" y="9896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124278</xdr:rowOff>
    </xdr:to>
    <xdr:cxnSp macro="">
      <xdr:nvCxnSpPr>
        <xdr:cNvPr id="194" name="直線コネクタ 193"/>
        <xdr:cNvCxnSpPr/>
      </xdr:nvCxnSpPr>
      <xdr:spPr>
        <a:xfrm>
          <a:off x="2209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80735</xdr:rowOff>
    </xdr:to>
    <xdr:cxnSp macro="">
      <xdr:nvCxnSpPr>
        <xdr:cNvPr id="197" name="直線コネクタ 196"/>
        <xdr:cNvCxnSpPr/>
      </xdr:nvCxnSpPr>
      <xdr:spPr>
        <a:xfrm>
          <a:off x="1320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07" name="楕円 206"/>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08"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09" name="楕円 208"/>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0" name="テキスト ボックス 209"/>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1" name="楕円 210"/>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2" name="テキスト ボックス 211"/>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3" name="楕円 212"/>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4" name="テキスト ボックス 213"/>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その他について、平成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年度は類似団体内平均値と比較して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ポイント上回っており、これは繰出金が主な要因となっている。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繰出金のうち下水道事業に対する繰出が多額であること、また、近年では介護保険事業特別会計や後期高齢者医療特別会計（後期高齢者医療広域連合への負担金含む）への繰出金が毎年増えており、繰出金に係る経常収支比率は、今後もこの水準が続くもの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54610</xdr:rowOff>
    </xdr:from>
    <xdr:to>
      <xdr:col>82</xdr:col>
      <xdr:colOff>107950</xdr:colOff>
      <xdr:row>59</xdr:row>
      <xdr:rowOff>85090</xdr:rowOff>
    </xdr:to>
    <xdr:cxnSp macro="">
      <xdr:nvCxnSpPr>
        <xdr:cNvPr id="249" name="直線コネクタ 248"/>
        <xdr:cNvCxnSpPr/>
      </xdr:nvCxnSpPr>
      <xdr:spPr>
        <a:xfrm flipV="1">
          <a:off x="15671800" y="10170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92710</xdr:rowOff>
    </xdr:to>
    <xdr:cxnSp macro="">
      <xdr:nvCxnSpPr>
        <xdr:cNvPr id="252" name="直線コネクタ 251"/>
        <xdr:cNvCxnSpPr/>
      </xdr:nvCxnSpPr>
      <xdr:spPr>
        <a:xfrm flipV="1">
          <a:off x="14782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100330</xdr:rowOff>
    </xdr:to>
    <xdr:cxnSp macro="">
      <xdr:nvCxnSpPr>
        <xdr:cNvPr id="255" name="直線コネクタ 254"/>
        <xdr:cNvCxnSpPr/>
      </xdr:nvCxnSpPr>
      <xdr:spPr>
        <a:xfrm flipV="1">
          <a:off x="13893800" y="1020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100330</xdr:rowOff>
    </xdr:to>
    <xdr:cxnSp macro="">
      <xdr:nvCxnSpPr>
        <xdr:cNvPr id="258" name="直線コネクタ 257"/>
        <xdr:cNvCxnSpPr/>
      </xdr:nvCxnSpPr>
      <xdr:spPr>
        <a:xfrm>
          <a:off x="13004800" y="1014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68" name="楕円 267"/>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69"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0" name="楕円 269"/>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1" name="テキスト ボックス 270"/>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2" name="楕円 271"/>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3" name="テキスト ボックス 272"/>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49530</xdr:rowOff>
    </xdr:from>
    <xdr:to>
      <xdr:col>69</xdr:col>
      <xdr:colOff>142875</xdr:colOff>
      <xdr:row>59</xdr:row>
      <xdr:rowOff>151130</xdr:rowOff>
    </xdr:to>
    <xdr:sp macro="" textlink="">
      <xdr:nvSpPr>
        <xdr:cNvPr id="274" name="楕円 273"/>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135907</xdr:rowOff>
    </xdr:from>
    <xdr:ext cx="762000" cy="259045"/>
    <xdr:sp macro="" textlink="">
      <xdr:nvSpPr>
        <xdr:cNvPr id="275" name="テキスト ボックス 274"/>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内平均値</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病院事業会計への繰出金が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億円超で推移していたが、平成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億円となったことが要因となっている。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17272</xdr:rowOff>
    </xdr:to>
    <xdr:cxnSp macro="">
      <xdr:nvCxnSpPr>
        <xdr:cNvPr id="307" name="直線コネクタ 306"/>
        <xdr:cNvCxnSpPr/>
      </xdr:nvCxnSpPr>
      <xdr:spPr>
        <a:xfrm>
          <a:off x="15671800" y="618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99568</xdr:rowOff>
    </xdr:to>
    <xdr:cxnSp macro="">
      <xdr:nvCxnSpPr>
        <xdr:cNvPr id="310" name="直線コネクタ 309"/>
        <xdr:cNvCxnSpPr/>
      </xdr:nvCxnSpPr>
      <xdr:spPr>
        <a:xfrm flipV="1">
          <a:off x="14782800" y="61894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13" name="直線コネクタ 312"/>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16" name="直線コネクタ 315"/>
        <xdr:cNvCxnSpPr/>
      </xdr:nvCxnSpPr>
      <xdr:spPr>
        <a:xfrm flipV="1">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6" name="楕円 325"/>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7"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8" name="楕円 327"/>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9" name="テキスト ボックス 328"/>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1" name="テキスト ボックス 330"/>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3" name="テキスト ボックス 332"/>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年度は、類似団体内平均値</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ポイント上回っている。これは、過去に大規模な普通建設事業を短期間に実施したことや、退職者の増加に伴</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い</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退職手当支払額が増加し、これらの財源として地方債を発行したことによるもので、経常収支比率を押し上げる最大の要因となっている。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今後も厳しい財政状況が続くことが予想されることから、地方債の発行にあたっては</a:t>
          </a:r>
          <a:r>
            <a:rPr kumimoji="1" lang="ja-JP" altLang="en-US" sz="12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基準財政需要額算入の有無も検討したうえで、発行を可能な限り抑制していく。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53848</xdr:rowOff>
    </xdr:to>
    <xdr:cxnSp macro="">
      <xdr:nvCxnSpPr>
        <xdr:cNvPr id="365" name="直線コネクタ 364"/>
        <xdr:cNvCxnSpPr/>
      </xdr:nvCxnSpPr>
      <xdr:spPr>
        <a:xfrm flipV="1">
          <a:off x="3987800" y="133858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53848</xdr:rowOff>
    </xdr:to>
    <xdr:cxnSp macro="">
      <xdr:nvCxnSpPr>
        <xdr:cNvPr id="368" name="直線コネクタ 367"/>
        <xdr:cNvCxnSpPr/>
      </xdr:nvCxnSpPr>
      <xdr:spPr>
        <a:xfrm>
          <a:off x="3098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127000</xdr:rowOff>
    </xdr:to>
    <xdr:cxnSp macro="">
      <xdr:nvCxnSpPr>
        <xdr:cNvPr id="371" name="直線コネクタ 370"/>
        <xdr:cNvCxnSpPr/>
      </xdr:nvCxnSpPr>
      <xdr:spPr>
        <a:xfrm flipV="1">
          <a:off x="2209800" y="133995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10413</xdr:rowOff>
    </xdr:to>
    <xdr:cxnSp macro="">
      <xdr:nvCxnSpPr>
        <xdr:cNvPr id="374" name="直線コネクタ 373"/>
        <xdr:cNvCxnSpPr/>
      </xdr:nvCxnSpPr>
      <xdr:spPr>
        <a:xfrm flipV="1">
          <a:off x="1320800" y="135001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4" name="楕円 383"/>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5"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6" name="楕円 385"/>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7" name="テキスト ボックス 386"/>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8" name="楕円 387"/>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9" name="テキスト ボックス 38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0" name="楕円 38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1" name="テキスト ボックス 390"/>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2" name="楕円 391"/>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3" name="テキスト ボックス 392"/>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公債費を除いた経常収支比率は、</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年度において、大阪府平均及び類似団体内平均値を</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下回ったが、本市の経常収支比率は、非常に硬直した状態である。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性質別経費の項目で述べているとおり、経常収支比率の数値は現状の水準で推移する見通しではあるが、今後の地方債償還終了による公債費の逓減と特別会計、企業会計の収支改善に伴う繰出金の減額を待たなければ、その改善は極めて厳しいと考える。当面の間は現状の水準から悪化しないように努めるものとす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27939</xdr:rowOff>
    </xdr:to>
    <xdr:cxnSp macro="">
      <xdr:nvCxnSpPr>
        <xdr:cNvPr id="426" name="直線コネクタ 425"/>
        <xdr:cNvCxnSpPr/>
      </xdr:nvCxnSpPr>
      <xdr:spPr>
        <a:xfrm flipV="1">
          <a:off x="15671800" y="131495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66039</xdr:rowOff>
    </xdr:to>
    <xdr:cxnSp macro="">
      <xdr:nvCxnSpPr>
        <xdr:cNvPr id="429" name="直線コネクタ 428"/>
        <xdr:cNvCxnSpPr/>
      </xdr:nvCxnSpPr>
      <xdr:spPr>
        <a:xfrm flipV="1">
          <a:off x="14782800" y="13229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66039</xdr:rowOff>
    </xdr:to>
    <xdr:cxnSp macro="">
      <xdr:nvCxnSpPr>
        <xdr:cNvPr id="432" name="直線コネクタ 431"/>
        <xdr:cNvCxnSpPr/>
      </xdr:nvCxnSpPr>
      <xdr:spPr>
        <a:xfrm>
          <a:off x="13893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20320</xdr:rowOff>
    </xdr:to>
    <xdr:cxnSp macro="">
      <xdr:nvCxnSpPr>
        <xdr:cNvPr id="435" name="直線コネクタ 434"/>
        <xdr:cNvCxnSpPr/>
      </xdr:nvCxnSpPr>
      <xdr:spPr>
        <a:xfrm>
          <a:off x="13004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5" name="楕円 444"/>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46"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7" name="楕円 446"/>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48" name="テキスト ボックス 447"/>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49" name="楕円 448"/>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101616</xdr:rowOff>
    </xdr:from>
    <xdr:ext cx="762000" cy="259045"/>
    <xdr:sp macro="" textlink="">
      <xdr:nvSpPr>
        <xdr:cNvPr id="450" name="テキスト ボックス 449"/>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1" name="楕円 450"/>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55897</xdr:rowOff>
    </xdr:from>
    <xdr:ext cx="762000" cy="259045"/>
    <xdr:sp macro="" textlink="">
      <xdr:nvSpPr>
        <xdr:cNvPr id="452" name="テキスト ボックス 451"/>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3" name="楕円 452"/>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17797</xdr:rowOff>
    </xdr:from>
    <xdr:ext cx="762000" cy="259045"/>
    <xdr:sp macro="" textlink="">
      <xdr:nvSpPr>
        <xdr:cNvPr id="454" name="テキスト ボックス 453"/>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17710</xdr:rowOff>
    </xdr:from>
    <xdr:to>
      <xdr:col>29</xdr:col>
      <xdr:colOff>127000</xdr:colOff>
      <xdr:row>18</xdr:row>
      <xdr:rowOff>26187</xdr:rowOff>
    </xdr:to>
    <xdr:cxnSp macro="">
      <xdr:nvCxnSpPr>
        <xdr:cNvPr id="50" name="直線コネクタ 49"/>
        <xdr:cNvCxnSpPr/>
      </xdr:nvCxnSpPr>
      <xdr:spPr bwMode="auto">
        <a:xfrm flipV="1">
          <a:off x="5003800" y="3151435"/>
          <a:ext cx="6477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107569</xdr:rowOff>
    </xdr:from>
    <xdr:to>
      <xdr:col>26</xdr:col>
      <xdr:colOff>50800</xdr:colOff>
      <xdr:row>18</xdr:row>
      <xdr:rowOff>26187</xdr:rowOff>
    </xdr:to>
    <xdr:cxnSp macro="">
      <xdr:nvCxnSpPr>
        <xdr:cNvPr id="53" name="直線コネクタ 52"/>
        <xdr:cNvCxnSpPr/>
      </xdr:nvCxnSpPr>
      <xdr:spPr bwMode="auto">
        <a:xfrm>
          <a:off x="4305300" y="3069844"/>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107569</xdr:rowOff>
    </xdr:from>
    <xdr:to>
      <xdr:col>22</xdr:col>
      <xdr:colOff>114300</xdr:colOff>
      <xdr:row>18</xdr:row>
      <xdr:rowOff>21558</xdr:rowOff>
    </xdr:to>
    <xdr:cxnSp macro="">
      <xdr:nvCxnSpPr>
        <xdr:cNvPr id="56" name="直線コネクタ 55"/>
        <xdr:cNvCxnSpPr/>
      </xdr:nvCxnSpPr>
      <xdr:spPr bwMode="auto">
        <a:xfrm flipV="1">
          <a:off x="3606800" y="3069844"/>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21558</xdr:rowOff>
    </xdr:from>
    <xdr:to>
      <xdr:col>18</xdr:col>
      <xdr:colOff>177800</xdr:colOff>
      <xdr:row>18</xdr:row>
      <xdr:rowOff>42685</xdr:rowOff>
    </xdr:to>
    <xdr:cxnSp macro="">
      <xdr:nvCxnSpPr>
        <xdr:cNvPr id="59" name="直線コネクタ 58"/>
        <xdr:cNvCxnSpPr/>
      </xdr:nvCxnSpPr>
      <xdr:spPr bwMode="auto">
        <a:xfrm flipV="1">
          <a:off x="2908300" y="3155283"/>
          <a:ext cx="698500" cy="2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138360</xdr:rowOff>
    </xdr:from>
    <xdr:to>
      <xdr:col>29</xdr:col>
      <xdr:colOff>177800</xdr:colOff>
      <xdr:row>18</xdr:row>
      <xdr:rowOff>68510</xdr:rowOff>
    </xdr:to>
    <xdr:sp macro="" textlink="">
      <xdr:nvSpPr>
        <xdr:cNvPr id="69" name="楕円 68"/>
        <xdr:cNvSpPr/>
      </xdr:nvSpPr>
      <xdr:spPr bwMode="auto">
        <a:xfrm>
          <a:off x="5600700" y="310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110437</xdr:rowOff>
    </xdr:from>
    <xdr:ext cx="762000" cy="259045"/>
    <xdr:sp macro="" textlink="">
      <xdr:nvSpPr>
        <xdr:cNvPr id="70" name="人口1人当たり決算額の推移該当値テキスト130"/>
        <xdr:cNvSpPr txBox="1"/>
      </xdr:nvSpPr>
      <xdr:spPr>
        <a:xfrm>
          <a:off x="5740400" y="307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146837</xdr:rowOff>
    </xdr:from>
    <xdr:to>
      <xdr:col>26</xdr:col>
      <xdr:colOff>101600</xdr:colOff>
      <xdr:row>18</xdr:row>
      <xdr:rowOff>76987</xdr:rowOff>
    </xdr:to>
    <xdr:sp macro="" textlink="">
      <xdr:nvSpPr>
        <xdr:cNvPr id="71" name="楕円 70"/>
        <xdr:cNvSpPr/>
      </xdr:nvSpPr>
      <xdr:spPr bwMode="auto">
        <a:xfrm>
          <a:off x="4953000" y="310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61765</xdr:rowOff>
    </xdr:from>
    <xdr:ext cx="736600" cy="259045"/>
    <xdr:sp macro="" textlink="">
      <xdr:nvSpPr>
        <xdr:cNvPr id="72" name="テキスト ボックス 71"/>
        <xdr:cNvSpPr txBox="1"/>
      </xdr:nvSpPr>
      <xdr:spPr>
        <a:xfrm>
          <a:off x="4622800" y="319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56769</xdr:rowOff>
    </xdr:from>
    <xdr:to>
      <xdr:col>22</xdr:col>
      <xdr:colOff>165100</xdr:colOff>
      <xdr:row>17</xdr:row>
      <xdr:rowOff>158369</xdr:rowOff>
    </xdr:to>
    <xdr:sp macro="" textlink="">
      <xdr:nvSpPr>
        <xdr:cNvPr id="73" name="楕円 72"/>
        <xdr:cNvSpPr/>
      </xdr:nvSpPr>
      <xdr:spPr bwMode="auto">
        <a:xfrm>
          <a:off x="42545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143146</xdr:rowOff>
    </xdr:from>
    <xdr:ext cx="762000" cy="259045"/>
    <xdr:sp macro="" textlink="">
      <xdr:nvSpPr>
        <xdr:cNvPr id="74" name="テキスト ボックス 73"/>
        <xdr:cNvSpPr txBox="1"/>
      </xdr:nvSpPr>
      <xdr:spPr>
        <a:xfrm>
          <a:off x="3924300" y="310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142208</xdr:rowOff>
    </xdr:from>
    <xdr:to>
      <xdr:col>19</xdr:col>
      <xdr:colOff>38100</xdr:colOff>
      <xdr:row>18</xdr:row>
      <xdr:rowOff>72358</xdr:rowOff>
    </xdr:to>
    <xdr:sp macro="" textlink="">
      <xdr:nvSpPr>
        <xdr:cNvPr id="75" name="楕円 74"/>
        <xdr:cNvSpPr/>
      </xdr:nvSpPr>
      <xdr:spPr bwMode="auto">
        <a:xfrm>
          <a:off x="3556000" y="310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57135</xdr:rowOff>
    </xdr:from>
    <xdr:ext cx="762000" cy="259045"/>
    <xdr:sp macro="" textlink="">
      <xdr:nvSpPr>
        <xdr:cNvPr id="76" name="テキスト ボックス 75"/>
        <xdr:cNvSpPr txBox="1"/>
      </xdr:nvSpPr>
      <xdr:spPr>
        <a:xfrm>
          <a:off x="3225800" y="319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163335</xdr:rowOff>
    </xdr:from>
    <xdr:to>
      <xdr:col>15</xdr:col>
      <xdr:colOff>101600</xdr:colOff>
      <xdr:row>18</xdr:row>
      <xdr:rowOff>93485</xdr:rowOff>
    </xdr:to>
    <xdr:sp macro="" textlink="">
      <xdr:nvSpPr>
        <xdr:cNvPr id="77" name="楕円 76"/>
        <xdr:cNvSpPr/>
      </xdr:nvSpPr>
      <xdr:spPr bwMode="auto">
        <a:xfrm>
          <a:off x="2857500" y="312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78262</xdr:rowOff>
    </xdr:from>
    <xdr:ext cx="762000" cy="259045"/>
    <xdr:sp macro="" textlink="">
      <xdr:nvSpPr>
        <xdr:cNvPr id="78" name="テキスト ボックス 77"/>
        <xdr:cNvSpPr txBox="1"/>
      </xdr:nvSpPr>
      <xdr:spPr>
        <a:xfrm>
          <a:off x="2527300" y="32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212431</xdr:rowOff>
    </xdr:from>
    <xdr:to>
      <xdr:col>29</xdr:col>
      <xdr:colOff>127000</xdr:colOff>
      <xdr:row>34</xdr:row>
      <xdr:rowOff>282742</xdr:rowOff>
    </xdr:to>
    <xdr:cxnSp macro="">
      <xdr:nvCxnSpPr>
        <xdr:cNvPr id="113" name="直線コネクタ 112"/>
        <xdr:cNvCxnSpPr/>
      </xdr:nvCxnSpPr>
      <xdr:spPr bwMode="auto">
        <a:xfrm>
          <a:off x="5003800" y="6479881"/>
          <a:ext cx="647700" cy="7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54011</xdr:rowOff>
    </xdr:from>
    <xdr:to>
      <xdr:col>26</xdr:col>
      <xdr:colOff>50800</xdr:colOff>
      <xdr:row>34</xdr:row>
      <xdr:rowOff>212431</xdr:rowOff>
    </xdr:to>
    <xdr:cxnSp macro="">
      <xdr:nvCxnSpPr>
        <xdr:cNvPr id="116" name="直線コネクタ 115"/>
        <xdr:cNvCxnSpPr/>
      </xdr:nvCxnSpPr>
      <xdr:spPr bwMode="auto">
        <a:xfrm>
          <a:off x="4305300" y="6321461"/>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128731</xdr:rowOff>
    </xdr:from>
    <xdr:to>
      <xdr:col>22</xdr:col>
      <xdr:colOff>114300</xdr:colOff>
      <xdr:row>34</xdr:row>
      <xdr:rowOff>54011</xdr:rowOff>
    </xdr:to>
    <xdr:cxnSp macro="">
      <xdr:nvCxnSpPr>
        <xdr:cNvPr id="119" name="直線コネクタ 118"/>
        <xdr:cNvCxnSpPr/>
      </xdr:nvCxnSpPr>
      <xdr:spPr bwMode="auto">
        <a:xfrm>
          <a:off x="3606800" y="6053281"/>
          <a:ext cx="698500" cy="2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128731</xdr:rowOff>
    </xdr:from>
    <xdr:to>
      <xdr:col>18</xdr:col>
      <xdr:colOff>177800</xdr:colOff>
      <xdr:row>33</xdr:row>
      <xdr:rowOff>270757</xdr:rowOff>
    </xdr:to>
    <xdr:cxnSp macro="">
      <xdr:nvCxnSpPr>
        <xdr:cNvPr id="122" name="直線コネクタ 121"/>
        <xdr:cNvCxnSpPr/>
      </xdr:nvCxnSpPr>
      <xdr:spPr bwMode="auto">
        <a:xfrm flipV="1">
          <a:off x="2908300" y="6053281"/>
          <a:ext cx="698500" cy="14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231942</xdr:rowOff>
    </xdr:from>
    <xdr:to>
      <xdr:col>29</xdr:col>
      <xdr:colOff>177800</xdr:colOff>
      <xdr:row>34</xdr:row>
      <xdr:rowOff>333542</xdr:rowOff>
    </xdr:to>
    <xdr:sp macro="" textlink="">
      <xdr:nvSpPr>
        <xdr:cNvPr id="132" name="楕円 131"/>
        <xdr:cNvSpPr/>
      </xdr:nvSpPr>
      <xdr:spPr bwMode="auto">
        <a:xfrm>
          <a:off x="5600700" y="649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77019</xdr:rowOff>
    </xdr:from>
    <xdr:ext cx="762000" cy="259045"/>
    <xdr:sp macro="" textlink="">
      <xdr:nvSpPr>
        <xdr:cNvPr id="133" name="人口1人当たり決算額の推移該当値テキスト445"/>
        <xdr:cNvSpPr txBox="1"/>
      </xdr:nvSpPr>
      <xdr:spPr>
        <a:xfrm>
          <a:off x="5740400" y="63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161631</xdr:rowOff>
    </xdr:from>
    <xdr:to>
      <xdr:col>26</xdr:col>
      <xdr:colOff>101600</xdr:colOff>
      <xdr:row>34</xdr:row>
      <xdr:rowOff>263231</xdr:rowOff>
    </xdr:to>
    <xdr:sp macro="" textlink="">
      <xdr:nvSpPr>
        <xdr:cNvPr id="134" name="楕円 133"/>
        <xdr:cNvSpPr/>
      </xdr:nvSpPr>
      <xdr:spPr bwMode="auto">
        <a:xfrm>
          <a:off x="4953000" y="64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273408</xdr:rowOff>
    </xdr:from>
    <xdr:ext cx="736600" cy="259045"/>
    <xdr:sp macro="" textlink="">
      <xdr:nvSpPr>
        <xdr:cNvPr id="135" name="テキスト ボックス 134"/>
        <xdr:cNvSpPr txBox="1"/>
      </xdr:nvSpPr>
      <xdr:spPr>
        <a:xfrm>
          <a:off x="4622800" y="6197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3211</xdr:rowOff>
    </xdr:from>
    <xdr:to>
      <xdr:col>22</xdr:col>
      <xdr:colOff>165100</xdr:colOff>
      <xdr:row>34</xdr:row>
      <xdr:rowOff>104811</xdr:rowOff>
    </xdr:to>
    <xdr:sp macro="" textlink="">
      <xdr:nvSpPr>
        <xdr:cNvPr id="136" name="楕円 135"/>
        <xdr:cNvSpPr/>
      </xdr:nvSpPr>
      <xdr:spPr bwMode="auto">
        <a:xfrm>
          <a:off x="4254500" y="627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114988</xdr:rowOff>
    </xdr:from>
    <xdr:ext cx="762000" cy="259045"/>
    <xdr:sp macro="" textlink="">
      <xdr:nvSpPr>
        <xdr:cNvPr id="137" name="テキスト ボックス 136"/>
        <xdr:cNvSpPr txBox="1"/>
      </xdr:nvSpPr>
      <xdr:spPr>
        <a:xfrm>
          <a:off x="3924300" y="60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77931</xdr:rowOff>
    </xdr:from>
    <xdr:to>
      <xdr:col>19</xdr:col>
      <xdr:colOff>38100</xdr:colOff>
      <xdr:row>33</xdr:row>
      <xdr:rowOff>179531</xdr:rowOff>
    </xdr:to>
    <xdr:sp macro="" textlink="">
      <xdr:nvSpPr>
        <xdr:cNvPr id="138" name="楕円 137"/>
        <xdr:cNvSpPr/>
      </xdr:nvSpPr>
      <xdr:spPr bwMode="auto">
        <a:xfrm>
          <a:off x="3556000" y="600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18258</xdr:rowOff>
    </xdr:from>
    <xdr:ext cx="762000" cy="259045"/>
    <xdr:sp macro="" textlink="">
      <xdr:nvSpPr>
        <xdr:cNvPr id="139" name="テキスト ボックス 138"/>
        <xdr:cNvSpPr txBox="1"/>
      </xdr:nvSpPr>
      <xdr:spPr>
        <a:xfrm>
          <a:off x="3225800" y="57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219957</xdr:rowOff>
    </xdr:from>
    <xdr:to>
      <xdr:col>15</xdr:col>
      <xdr:colOff>101600</xdr:colOff>
      <xdr:row>33</xdr:row>
      <xdr:rowOff>321557</xdr:rowOff>
    </xdr:to>
    <xdr:sp macro="" textlink="">
      <xdr:nvSpPr>
        <xdr:cNvPr id="140" name="楕円 139"/>
        <xdr:cNvSpPr/>
      </xdr:nvSpPr>
      <xdr:spPr bwMode="auto">
        <a:xfrm>
          <a:off x="2857500" y="614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160284</xdr:rowOff>
    </xdr:from>
    <xdr:ext cx="762000" cy="259045"/>
    <xdr:sp macro="" textlink="">
      <xdr:nvSpPr>
        <xdr:cNvPr id="141" name="テキスト ボックス 140"/>
        <xdr:cNvSpPr txBox="1"/>
      </xdr:nvSpPr>
      <xdr:spPr>
        <a:xfrm>
          <a:off x="2527300" y="591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75,271
74,029
14.31
29,191,411
28,663,609
441,837
16,569,350
29,920,778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162960</xdr:rowOff>
    </xdr:from>
    <xdr:to>
      <xdr:col>24</xdr:col>
      <xdr:colOff>63500</xdr:colOff>
      <xdr:row>38</xdr:row>
      <xdr:rowOff>1435</xdr:rowOff>
    </xdr:to>
    <xdr:cxnSp macro="">
      <xdr:nvCxnSpPr>
        <xdr:cNvPr id="61" name="直線コネクタ 60"/>
        <xdr:cNvCxnSpPr/>
      </xdr:nvCxnSpPr>
      <xdr:spPr>
        <a:xfrm>
          <a:off x="3797300" y="6506610"/>
          <a:ext cx="8382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57804</xdr:rowOff>
    </xdr:from>
    <xdr:to>
      <xdr:col>19</xdr:col>
      <xdr:colOff>177800</xdr:colOff>
      <xdr:row>37</xdr:row>
      <xdr:rowOff>162960</xdr:rowOff>
    </xdr:to>
    <xdr:cxnSp macro="">
      <xdr:nvCxnSpPr>
        <xdr:cNvPr id="64" name="直線コネクタ 63"/>
        <xdr:cNvCxnSpPr/>
      </xdr:nvCxnSpPr>
      <xdr:spPr>
        <a:xfrm>
          <a:off x="2908300" y="64014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57804</xdr:rowOff>
    </xdr:from>
    <xdr:to>
      <xdr:col>15</xdr:col>
      <xdr:colOff>50800</xdr:colOff>
      <xdr:row>37</xdr:row>
      <xdr:rowOff>140633</xdr:rowOff>
    </xdr:to>
    <xdr:cxnSp macro="">
      <xdr:nvCxnSpPr>
        <xdr:cNvPr id="67" name="直線コネクタ 66"/>
        <xdr:cNvCxnSpPr/>
      </xdr:nvCxnSpPr>
      <xdr:spPr>
        <a:xfrm flipV="1">
          <a:off x="2019300" y="6401454"/>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75768</xdr:rowOff>
    </xdr:from>
    <xdr:to>
      <xdr:col>10</xdr:col>
      <xdr:colOff>114300</xdr:colOff>
      <xdr:row>37</xdr:row>
      <xdr:rowOff>140633</xdr:rowOff>
    </xdr:to>
    <xdr:cxnSp macro="">
      <xdr:nvCxnSpPr>
        <xdr:cNvPr id="70" name="直線コネクタ 69"/>
        <xdr:cNvCxnSpPr/>
      </xdr:nvCxnSpPr>
      <xdr:spPr>
        <a:xfrm>
          <a:off x="1130300" y="6419418"/>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122085</xdr:rowOff>
    </xdr:from>
    <xdr:to>
      <xdr:col>24</xdr:col>
      <xdr:colOff>114300</xdr:colOff>
      <xdr:row>38</xdr:row>
      <xdr:rowOff>52236</xdr:rowOff>
    </xdr:to>
    <xdr:sp macro="" textlink="">
      <xdr:nvSpPr>
        <xdr:cNvPr id="80" name="楕円 79"/>
        <xdr:cNvSpPr/>
      </xdr:nvSpPr>
      <xdr:spPr>
        <a:xfrm>
          <a:off x="45847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100512</xdr:rowOff>
    </xdr:from>
    <xdr:ext cx="534377" cy="259045"/>
    <xdr:sp macro="" textlink="">
      <xdr:nvSpPr>
        <xdr:cNvPr id="81" name="人件費該当値テキスト"/>
        <xdr:cNvSpPr txBox="1"/>
      </xdr:nvSpPr>
      <xdr:spPr>
        <a:xfrm>
          <a:off x="4686300"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112160</xdr:rowOff>
    </xdr:from>
    <xdr:to>
      <xdr:col>20</xdr:col>
      <xdr:colOff>38100</xdr:colOff>
      <xdr:row>38</xdr:row>
      <xdr:rowOff>42311</xdr:rowOff>
    </xdr:to>
    <xdr:sp macro="" textlink="">
      <xdr:nvSpPr>
        <xdr:cNvPr id="82" name="楕円 81"/>
        <xdr:cNvSpPr/>
      </xdr:nvSpPr>
      <xdr:spPr>
        <a:xfrm>
          <a:off x="3746500" y="6455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33437</xdr:rowOff>
    </xdr:from>
    <xdr:ext cx="534377" cy="259045"/>
    <xdr:sp macro="" textlink="">
      <xdr:nvSpPr>
        <xdr:cNvPr id="83" name="テキスト ボックス 82"/>
        <xdr:cNvSpPr txBox="1"/>
      </xdr:nvSpPr>
      <xdr:spPr>
        <a:xfrm>
          <a:off x="3530111" y="6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7004</xdr:rowOff>
    </xdr:from>
    <xdr:to>
      <xdr:col>15</xdr:col>
      <xdr:colOff>101600</xdr:colOff>
      <xdr:row>37</xdr:row>
      <xdr:rowOff>108604</xdr:rowOff>
    </xdr:to>
    <xdr:sp macro="" textlink="">
      <xdr:nvSpPr>
        <xdr:cNvPr id="84" name="楕円 83"/>
        <xdr:cNvSpPr/>
      </xdr:nvSpPr>
      <xdr:spPr>
        <a:xfrm>
          <a:off x="2857500" y="63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99731</xdr:rowOff>
    </xdr:from>
    <xdr:ext cx="534377" cy="259045"/>
    <xdr:sp macro="" textlink="">
      <xdr:nvSpPr>
        <xdr:cNvPr id="85" name="テキスト ボックス 84"/>
        <xdr:cNvSpPr txBox="1"/>
      </xdr:nvSpPr>
      <xdr:spPr>
        <a:xfrm>
          <a:off x="2641111" y="6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89833</xdr:rowOff>
    </xdr:from>
    <xdr:to>
      <xdr:col>10</xdr:col>
      <xdr:colOff>165100</xdr:colOff>
      <xdr:row>38</xdr:row>
      <xdr:rowOff>19983</xdr:rowOff>
    </xdr:to>
    <xdr:sp macro="" textlink="">
      <xdr:nvSpPr>
        <xdr:cNvPr id="86" name="楕円 85"/>
        <xdr:cNvSpPr/>
      </xdr:nvSpPr>
      <xdr:spPr>
        <a:xfrm>
          <a:off x="1968500" y="64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11110</xdr:rowOff>
    </xdr:from>
    <xdr:ext cx="534377" cy="259045"/>
    <xdr:sp macro="" textlink="">
      <xdr:nvSpPr>
        <xdr:cNvPr id="87" name="テキスト ボックス 86"/>
        <xdr:cNvSpPr txBox="1"/>
      </xdr:nvSpPr>
      <xdr:spPr>
        <a:xfrm>
          <a:off x="1752111" y="65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24968</xdr:rowOff>
    </xdr:from>
    <xdr:to>
      <xdr:col>6</xdr:col>
      <xdr:colOff>38100</xdr:colOff>
      <xdr:row>37</xdr:row>
      <xdr:rowOff>126568</xdr:rowOff>
    </xdr:to>
    <xdr:sp macro="" textlink="">
      <xdr:nvSpPr>
        <xdr:cNvPr id="88" name="楕円 87"/>
        <xdr:cNvSpPr/>
      </xdr:nvSpPr>
      <xdr:spPr>
        <a:xfrm>
          <a:off x="1079500" y="63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117695</xdr:rowOff>
    </xdr:from>
    <xdr:ext cx="534377" cy="259045"/>
    <xdr:sp macro="" textlink="">
      <xdr:nvSpPr>
        <xdr:cNvPr id="89" name="テキスト ボックス 88"/>
        <xdr:cNvSpPr txBox="1"/>
      </xdr:nvSpPr>
      <xdr:spPr>
        <a:xfrm>
          <a:off x="863111" y="64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107467</xdr:rowOff>
    </xdr:from>
    <xdr:to>
      <xdr:col>24</xdr:col>
      <xdr:colOff>63500</xdr:colOff>
      <xdr:row>58</xdr:row>
      <xdr:rowOff>13546</xdr:rowOff>
    </xdr:to>
    <xdr:cxnSp macro="">
      <xdr:nvCxnSpPr>
        <xdr:cNvPr id="121" name="直線コネクタ 120"/>
        <xdr:cNvCxnSpPr/>
      </xdr:nvCxnSpPr>
      <xdr:spPr>
        <a:xfrm flipV="1">
          <a:off x="3797300" y="9880117"/>
          <a:ext cx="838200" cy="7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5642</xdr:rowOff>
    </xdr:from>
    <xdr:to>
      <xdr:col>19</xdr:col>
      <xdr:colOff>177800</xdr:colOff>
      <xdr:row>58</xdr:row>
      <xdr:rowOff>13546</xdr:rowOff>
    </xdr:to>
    <xdr:cxnSp macro="">
      <xdr:nvCxnSpPr>
        <xdr:cNvPr id="124" name="直線コネクタ 123"/>
        <xdr:cNvCxnSpPr/>
      </xdr:nvCxnSpPr>
      <xdr:spPr>
        <a:xfrm>
          <a:off x="2908300" y="9949742"/>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5642</xdr:rowOff>
    </xdr:from>
    <xdr:to>
      <xdr:col>15</xdr:col>
      <xdr:colOff>50800</xdr:colOff>
      <xdr:row>58</xdr:row>
      <xdr:rowOff>75464</xdr:rowOff>
    </xdr:to>
    <xdr:cxnSp macro="">
      <xdr:nvCxnSpPr>
        <xdr:cNvPr id="127" name="直線コネクタ 126"/>
        <xdr:cNvCxnSpPr/>
      </xdr:nvCxnSpPr>
      <xdr:spPr>
        <a:xfrm flipV="1">
          <a:off x="2019300" y="9949742"/>
          <a:ext cx="889000" cy="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75464</xdr:rowOff>
    </xdr:from>
    <xdr:to>
      <xdr:col>10</xdr:col>
      <xdr:colOff>114300</xdr:colOff>
      <xdr:row>59</xdr:row>
      <xdr:rowOff>10933</xdr:rowOff>
    </xdr:to>
    <xdr:cxnSp macro="">
      <xdr:nvCxnSpPr>
        <xdr:cNvPr id="130" name="直線コネクタ 129"/>
        <xdr:cNvCxnSpPr/>
      </xdr:nvCxnSpPr>
      <xdr:spPr>
        <a:xfrm flipV="1">
          <a:off x="1130300" y="10019564"/>
          <a:ext cx="889000" cy="10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56667</xdr:rowOff>
    </xdr:from>
    <xdr:to>
      <xdr:col>24</xdr:col>
      <xdr:colOff>114300</xdr:colOff>
      <xdr:row>57</xdr:row>
      <xdr:rowOff>158267</xdr:rowOff>
    </xdr:to>
    <xdr:sp macro="" textlink="">
      <xdr:nvSpPr>
        <xdr:cNvPr id="140" name="楕円 139"/>
        <xdr:cNvSpPr/>
      </xdr:nvSpPr>
      <xdr:spPr>
        <a:xfrm>
          <a:off x="45847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35094</xdr:rowOff>
    </xdr:from>
    <xdr:ext cx="534377" cy="259045"/>
    <xdr:sp macro="" textlink="">
      <xdr:nvSpPr>
        <xdr:cNvPr id="141" name="物件費該当値テキスト"/>
        <xdr:cNvSpPr txBox="1"/>
      </xdr:nvSpPr>
      <xdr:spPr>
        <a:xfrm>
          <a:off x="4686300" y="98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134196</xdr:rowOff>
    </xdr:from>
    <xdr:to>
      <xdr:col>20</xdr:col>
      <xdr:colOff>38100</xdr:colOff>
      <xdr:row>58</xdr:row>
      <xdr:rowOff>64346</xdr:rowOff>
    </xdr:to>
    <xdr:sp macro="" textlink="">
      <xdr:nvSpPr>
        <xdr:cNvPr id="142" name="楕円 141"/>
        <xdr:cNvSpPr/>
      </xdr:nvSpPr>
      <xdr:spPr>
        <a:xfrm>
          <a:off x="3746500" y="99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55473</xdr:rowOff>
    </xdr:from>
    <xdr:ext cx="534377" cy="259045"/>
    <xdr:sp macro="" textlink="">
      <xdr:nvSpPr>
        <xdr:cNvPr id="143" name="テキスト ボックス 142"/>
        <xdr:cNvSpPr txBox="1"/>
      </xdr:nvSpPr>
      <xdr:spPr>
        <a:xfrm>
          <a:off x="3530111" y="99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126292</xdr:rowOff>
    </xdr:from>
    <xdr:to>
      <xdr:col>15</xdr:col>
      <xdr:colOff>101600</xdr:colOff>
      <xdr:row>58</xdr:row>
      <xdr:rowOff>56442</xdr:rowOff>
    </xdr:to>
    <xdr:sp macro="" textlink="">
      <xdr:nvSpPr>
        <xdr:cNvPr id="144" name="楕円 143"/>
        <xdr:cNvSpPr/>
      </xdr:nvSpPr>
      <xdr:spPr>
        <a:xfrm>
          <a:off x="2857500" y="98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47569</xdr:rowOff>
    </xdr:from>
    <xdr:ext cx="534377" cy="259045"/>
    <xdr:sp macro="" textlink="">
      <xdr:nvSpPr>
        <xdr:cNvPr id="145" name="テキスト ボックス 144"/>
        <xdr:cNvSpPr txBox="1"/>
      </xdr:nvSpPr>
      <xdr:spPr>
        <a:xfrm>
          <a:off x="2641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24664</xdr:rowOff>
    </xdr:from>
    <xdr:to>
      <xdr:col>10</xdr:col>
      <xdr:colOff>165100</xdr:colOff>
      <xdr:row>58</xdr:row>
      <xdr:rowOff>126264</xdr:rowOff>
    </xdr:to>
    <xdr:sp macro="" textlink="">
      <xdr:nvSpPr>
        <xdr:cNvPr id="146" name="楕円 145"/>
        <xdr:cNvSpPr/>
      </xdr:nvSpPr>
      <xdr:spPr>
        <a:xfrm>
          <a:off x="1968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117391</xdr:rowOff>
    </xdr:from>
    <xdr:ext cx="534377" cy="259045"/>
    <xdr:sp macro="" textlink="">
      <xdr:nvSpPr>
        <xdr:cNvPr id="147" name="テキスト ボックス 146"/>
        <xdr:cNvSpPr txBox="1"/>
      </xdr:nvSpPr>
      <xdr:spPr>
        <a:xfrm>
          <a:off x="1752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131583</xdr:rowOff>
    </xdr:from>
    <xdr:to>
      <xdr:col>6</xdr:col>
      <xdr:colOff>38100</xdr:colOff>
      <xdr:row>59</xdr:row>
      <xdr:rowOff>61733</xdr:rowOff>
    </xdr:to>
    <xdr:sp macro="" textlink="">
      <xdr:nvSpPr>
        <xdr:cNvPr id="148" name="楕円 147"/>
        <xdr:cNvSpPr/>
      </xdr:nvSpPr>
      <xdr:spPr>
        <a:xfrm>
          <a:off x="10795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52860</xdr:rowOff>
    </xdr:from>
    <xdr:ext cx="534377" cy="259045"/>
    <xdr:sp macro="" textlink="">
      <xdr:nvSpPr>
        <xdr:cNvPr id="149" name="テキスト ボックス 148"/>
        <xdr:cNvSpPr txBox="1"/>
      </xdr:nvSpPr>
      <xdr:spPr>
        <a:xfrm>
          <a:off x="863111" y="101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67737</xdr:rowOff>
    </xdr:from>
    <xdr:to>
      <xdr:col>24</xdr:col>
      <xdr:colOff>63500</xdr:colOff>
      <xdr:row>78</xdr:row>
      <xdr:rowOff>69748</xdr:rowOff>
    </xdr:to>
    <xdr:cxnSp macro="">
      <xdr:nvCxnSpPr>
        <xdr:cNvPr id="176" name="直線コネクタ 175"/>
        <xdr:cNvCxnSpPr/>
      </xdr:nvCxnSpPr>
      <xdr:spPr>
        <a:xfrm flipV="1">
          <a:off x="3797300" y="1344083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41447</xdr:rowOff>
    </xdr:from>
    <xdr:to>
      <xdr:col>19</xdr:col>
      <xdr:colOff>177800</xdr:colOff>
      <xdr:row>78</xdr:row>
      <xdr:rowOff>69748</xdr:rowOff>
    </xdr:to>
    <xdr:cxnSp macro="">
      <xdr:nvCxnSpPr>
        <xdr:cNvPr id="179" name="直線コネクタ 178"/>
        <xdr:cNvCxnSpPr/>
      </xdr:nvCxnSpPr>
      <xdr:spPr>
        <a:xfrm>
          <a:off x="2908300" y="13414547"/>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31618</xdr:rowOff>
    </xdr:from>
    <xdr:to>
      <xdr:col>15</xdr:col>
      <xdr:colOff>50800</xdr:colOff>
      <xdr:row>78</xdr:row>
      <xdr:rowOff>41447</xdr:rowOff>
    </xdr:to>
    <xdr:cxnSp macro="">
      <xdr:nvCxnSpPr>
        <xdr:cNvPr id="182" name="直線コネクタ 181"/>
        <xdr:cNvCxnSpPr/>
      </xdr:nvCxnSpPr>
      <xdr:spPr>
        <a:xfrm>
          <a:off x="2019300" y="1340471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31618</xdr:rowOff>
    </xdr:from>
    <xdr:to>
      <xdr:col>10</xdr:col>
      <xdr:colOff>114300</xdr:colOff>
      <xdr:row>78</xdr:row>
      <xdr:rowOff>72675</xdr:rowOff>
    </xdr:to>
    <xdr:cxnSp macro="">
      <xdr:nvCxnSpPr>
        <xdr:cNvPr id="185" name="直線コネクタ 184"/>
        <xdr:cNvCxnSpPr/>
      </xdr:nvCxnSpPr>
      <xdr:spPr>
        <a:xfrm flipV="1">
          <a:off x="1130300" y="13404718"/>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16937</xdr:rowOff>
    </xdr:from>
    <xdr:to>
      <xdr:col>24</xdr:col>
      <xdr:colOff>114300</xdr:colOff>
      <xdr:row>78</xdr:row>
      <xdr:rowOff>118537</xdr:rowOff>
    </xdr:to>
    <xdr:sp macro="" textlink="">
      <xdr:nvSpPr>
        <xdr:cNvPr id="195" name="楕円 194"/>
        <xdr:cNvSpPr/>
      </xdr:nvSpPr>
      <xdr:spPr>
        <a:xfrm>
          <a:off x="45847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103314</xdr:rowOff>
    </xdr:from>
    <xdr:ext cx="469744" cy="259045"/>
    <xdr:sp macro="" textlink="">
      <xdr:nvSpPr>
        <xdr:cNvPr id="196" name="維持補修費該当値テキスト"/>
        <xdr:cNvSpPr txBox="1"/>
      </xdr:nvSpPr>
      <xdr:spPr>
        <a:xfrm>
          <a:off x="4686300" y="1330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18948</xdr:rowOff>
    </xdr:from>
    <xdr:to>
      <xdr:col>20</xdr:col>
      <xdr:colOff>38100</xdr:colOff>
      <xdr:row>78</xdr:row>
      <xdr:rowOff>120548</xdr:rowOff>
    </xdr:to>
    <xdr:sp macro="" textlink="">
      <xdr:nvSpPr>
        <xdr:cNvPr id="197" name="楕円 196"/>
        <xdr:cNvSpPr/>
      </xdr:nvSpPr>
      <xdr:spPr>
        <a:xfrm>
          <a:off x="3746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111675</xdr:rowOff>
    </xdr:from>
    <xdr:ext cx="469744" cy="259045"/>
    <xdr:sp macro="" textlink="">
      <xdr:nvSpPr>
        <xdr:cNvPr id="198" name="テキスト ボックス 197"/>
        <xdr:cNvSpPr txBox="1"/>
      </xdr:nvSpPr>
      <xdr:spPr>
        <a:xfrm>
          <a:off x="3562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162097</xdr:rowOff>
    </xdr:from>
    <xdr:to>
      <xdr:col>15</xdr:col>
      <xdr:colOff>101600</xdr:colOff>
      <xdr:row>78</xdr:row>
      <xdr:rowOff>92247</xdr:rowOff>
    </xdr:to>
    <xdr:sp macro="" textlink="">
      <xdr:nvSpPr>
        <xdr:cNvPr id="199" name="楕円 198"/>
        <xdr:cNvSpPr/>
      </xdr:nvSpPr>
      <xdr:spPr>
        <a:xfrm>
          <a:off x="2857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83374</xdr:rowOff>
    </xdr:from>
    <xdr:ext cx="469744" cy="259045"/>
    <xdr:sp macro="" textlink="">
      <xdr:nvSpPr>
        <xdr:cNvPr id="200" name="テキスト ボックス 199"/>
        <xdr:cNvSpPr txBox="1"/>
      </xdr:nvSpPr>
      <xdr:spPr>
        <a:xfrm>
          <a:off x="2673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152268</xdr:rowOff>
    </xdr:from>
    <xdr:to>
      <xdr:col>10</xdr:col>
      <xdr:colOff>165100</xdr:colOff>
      <xdr:row>78</xdr:row>
      <xdr:rowOff>82418</xdr:rowOff>
    </xdr:to>
    <xdr:sp macro="" textlink="">
      <xdr:nvSpPr>
        <xdr:cNvPr id="201" name="楕円 200"/>
        <xdr:cNvSpPr/>
      </xdr:nvSpPr>
      <xdr:spPr>
        <a:xfrm>
          <a:off x="19685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73545</xdr:rowOff>
    </xdr:from>
    <xdr:ext cx="469744" cy="259045"/>
    <xdr:sp macro="" textlink="">
      <xdr:nvSpPr>
        <xdr:cNvPr id="202" name="テキスト ボックス 201"/>
        <xdr:cNvSpPr txBox="1"/>
      </xdr:nvSpPr>
      <xdr:spPr>
        <a:xfrm>
          <a:off x="1784428" y="134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21875</xdr:rowOff>
    </xdr:from>
    <xdr:to>
      <xdr:col>6</xdr:col>
      <xdr:colOff>38100</xdr:colOff>
      <xdr:row>78</xdr:row>
      <xdr:rowOff>123475</xdr:rowOff>
    </xdr:to>
    <xdr:sp macro="" textlink="">
      <xdr:nvSpPr>
        <xdr:cNvPr id="203" name="楕円 202"/>
        <xdr:cNvSpPr/>
      </xdr:nvSpPr>
      <xdr:spPr>
        <a:xfrm>
          <a:off x="1079500" y="133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114602</xdr:rowOff>
    </xdr:from>
    <xdr:ext cx="469744" cy="259045"/>
    <xdr:sp macro="" textlink="">
      <xdr:nvSpPr>
        <xdr:cNvPr id="204" name="テキスト ボックス 203"/>
        <xdr:cNvSpPr txBox="1"/>
      </xdr:nvSpPr>
      <xdr:spPr>
        <a:xfrm>
          <a:off x="895428" y="134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59111</xdr:rowOff>
    </xdr:from>
    <xdr:to>
      <xdr:col>24</xdr:col>
      <xdr:colOff>63500</xdr:colOff>
      <xdr:row>94</xdr:row>
      <xdr:rowOff>84623</xdr:rowOff>
    </xdr:to>
    <xdr:cxnSp macro="">
      <xdr:nvCxnSpPr>
        <xdr:cNvPr id="232" name="直線コネクタ 231"/>
        <xdr:cNvCxnSpPr/>
      </xdr:nvCxnSpPr>
      <xdr:spPr>
        <a:xfrm flipV="1">
          <a:off x="3797300" y="16175411"/>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84623</xdr:rowOff>
    </xdr:from>
    <xdr:to>
      <xdr:col>19</xdr:col>
      <xdr:colOff>177800</xdr:colOff>
      <xdr:row>94</xdr:row>
      <xdr:rowOff>144287</xdr:rowOff>
    </xdr:to>
    <xdr:cxnSp macro="">
      <xdr:nvCxnSpPr>
        <xdr:cNvPr id="235" name="直線コネクタ 234"/>
        <xdr:cNvCxnSpPr/>
      </xdr:nvCxnSpPr>
      <xdr:spPr>
        <a:xfrm flipV="1">
          <a:off x="2908300" y="16200923"/>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139836</xdr:rowOff>
    </xdr:from>
    <xdr:to>
      <xdr:col>15</xdr:col>
      <xdr:colOff>50800</xdr:colOff>
      <xdr:row>94</xdr:row>
      <xdr:rowOff>144287</xdr:rowOff>
    </xdr:to>
    <xdr:cxnSp macro="">
      <xdr:nvCxnSpPr>
        <xdr:cNvPr id="238" name="直線コネクタ 237"/>
        <xdr:cNvCxnSpPr/>
      </xdr:nvCxnSpPr>
      <xdr:spPr>
        <a:xfrm>
          <a:off x="2019300" y="16256136"/>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139836</xdr:rowOff>
    </xdr:from>
    <xdr:to>
      <xdr:col>10</xdr:col>
      <xdr:colOff>114300</xdr:colOff>
      <xdr:row>95</xdr:row>
      <xdr:rowOff>72690</xdr:rowOff>
    </xdr:to>
    <xdr:cxnSp macro="">
      <xdr:nvCxnSpPr>
        <xdr:cNvPr id="241" name="直線コネクタ 240"/>
        <xdr:cNvCxnSpPr/>
      </xdr:nvCxnSpPr>
      <xdr:spPr>
        <a:xfrm flipV="1">
          <a:off x="1130300" y="16256136"/>
          <a:ext cx="889000" cy="1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8311</xdr:rowOff>
    </xdr:from>
    <xdr:to>
      <xdr:col>24</xdr:col>
      <xdr:colOff>114300</xdr:colOff>
      <xdr:row>94</xdr:row>
      <xdr:rowOff>109911</xdr:rowOff>
    </xdr:to>
    <xdr:sp macro="" textlink="">
      <xdr:nvSpPr>
        <xdr:cNvPr id="251" name="楕円 250"/>
        <xdr:cNvSpPr/>
      </xdr:nvSpPr>
      <xdr:spPr>
        <a:xfrm>
          <a:off x="4584700" y="161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31188</xdr:rowOff>
    </xdr:from>
    <xdr:ext cx="599010" cy="259045"/>
    <xdr:sp macro="" textlink="">
      <xdr:nvSpPr>
        <xdr:cNvPr id="252" name="扶助費該当値テキスト"/>
        <xdr:cNvSpPr txBox="1"/>
      </xdr:nvSpPr>
      <xdr:spPr>
        <a:xfrm>
          <a:off x="4686300" y="159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33823</xdr:rowOff>
    </xdr:from>
    <xdr:to>
      <xdr:col>20</xdr:col>
      <xdr:colOff>38100</xdr:colOff>
      <xdr:row>94</xdr:row>
      <xdr:rowOff>135423</xdr:rowOff>
    </xdr:to>
    <xdr:sp macro="" textlink="">
      <xdr:nvSpPr>
        <xdr:cNvPr id="253" name="楕円 252"/>
        <xdr:cNvSpPr/>
      </xdr:nvSpPr>
      <xdr:spPr>
        <a:xfrm>
          <a:off x="3746500" y="161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151950</xdr:rowOff>
    </xdr:from>
    <xdr:ext cx="599010" cy="259045"/>
    <xdr:sp macro="" textlink="">
      <xdr:nvSpPr>
        <xdr:cNvPr id="254" name="テキスト ボックス 253"/>
        <xdr:cNvSpPr txBox="1"/>
      </xdr:nvSpPr>
      <xdr:spPr>
        <a:xfrm>
          <a:off x="3497795" y="1592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93487</xdr:rowOff>
    </xdr:from>
    <xdr:to>
      <xdr:col>15</xdr:col>
      <xdr:colOff>101600</xdr:colOff>
      <xdr:row>95</xdr:row>
      <xdr:rowOff>23637</xdr:rowOff>
    </xdr:to>
    <xdr:sp macro="" textlink="">
      <xdr:nvSpPr>
        <xdr:cNvPr id="255" name="楕円 254"/>
        <xdr:cNvSpPr/>
      </xdr:nvSpPr>
      <xdr:spPr>
        <a:xfrm>
          <a:off x="2857500" y="162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40164</xdr:rowOff>
    </xdr:from>
    <xdr:ext cx="599010" cy="259045"/>
    <xdr:sp macro="" textlink="">
      <xdr:nvSpPr>
        <xdr:cNvPr id="256" name="テキスト ボックス 255"/>
        <xdr:cNvSpPr txBox="1"/>
      </xdr:nvSpPr>
      <xdr:spPr>
        <a:xfrm>
          <a:off x="2608795" y="159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89036</xdr:rowOff>
    </xdr:from>
    <xdr:to>
      <xdr:col>10</xdr:col>
      <xdr:colOff>165100</xdr:colOff>
      <xdr:row>95</xdr:row>
      <xdr:rowOff>19186</xdr:rowOff>
    </xdr:to>
    <xdr:sp macro="" textlink="">
      <xdr:nvSpPr>
        <xdr:cNvPr id="257" name="楕円 256"/>
        <xdr:cNvSpPr/>
      </xdr:nvSpPr>
      <xdr:spPr>
        <a:xfrm>
          <a:off x="1968500" y="162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35713</xdr:rowOff>
    </xdr:from>
    <xdr:ext cx="599010" cy="259045"/>
    <xdr:sp macro="" textlink="">
      <xdr:nvSpPr>
        <xdr:cNvPr id="258" name="テキスト ボックス 257"/>
        <xdr:cNvSpPr txBox="1"/>
      </xdr:nvSpPr>
      <xdr:spPr>
        <a:xfrm>
          <a:off x="1719795" y="1598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21890</xdr:rowOff>
    </xdr:from>
    <xdr:to>
      <xdr:col>6</xdr:col>
      <xdr:colOff>38100</xdr:colOff>
      <xdr:row>95</xdr:row>
      <xdr:rowOff>123490</xdr:rowOff>
    </xdr:to>
    <xdr:sp macro="" textlink="">
      <xdr:nvSpPr>
        <xdr:cNvPr id="259" name="楕円 258"/>
        <xdr:cNvSpPr/>
      </xdr:nvSpPr>
      <xdr:spPr>
        <a:xfrm>
          <a:off x="1079500" y="163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140017</xdr:rowOff>
    </xdr:from>
    <xdr:ext cx="534377" cy="259045"/>
    <xdr:sp macro="" textlink="">
      <xdr:nvSpPr>
        <xdr:cNvPr id="260" name="テキスト ボックス 259"/>
        <xdr:cNvSpPr txBox="1"/>
      </xdr:nvSpPr>
      <xdr:spPr>
        <a:xfrm>
          <a:off x="863111" y="160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8077</xdr:rowOff>
    </xdr:from>
    <xdr:to>
      <xdr:col>55</xdr:col>
      <xdr:colOff>0</xdr:colOff>
      <xdr:row>37</xdr:row>
      <xdr:rowOff>8788</xdr:rowOff>
    </xdr:to>
    <xdr:cxnSp macro="">
      <xdr:nvCxnSpPr>
        <xdr:cNvPr id="289" name="直線コネクタ 288"/>
        <xdr:cNvCxnSpPr/>
      </xdr:nvCxnSpPr>
      <xdr:spPr>
        <a:xfrm>
          <a:off x="9639300" y="6351727"/>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58433</xdr:rowOff>
    </xdr:from>
    <xdr:to>
      <xdr:col>50</xdr:col>
      <xdr:colOff>114300</xdr:colOff>
      <xdr:row>37</xdr:row>
      <xdr:rowOff>8077</xdr:rowOff>
    </xdr:to>
    <xdr:cxnSp macro="">
      <xdr:nvCxnSpPr>
        <xdr:cNvPr id="292" name="直線コネクタ 291"/>
        <xdr:cNvCxnSpPr/>
      </xdr:nvCxnSpPr>
      <xdr:spPr>
        <a:xfrm>
          <a:off x="8750300" y="6230633"/>
          <a:ext cx="889000" cy="1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58433</xdr:rowOff>
    </xdr:from>
    <xdr:to>
      <xdr:col>45</xdr:col>
      <xdr:colOff>177800</xdr:colOff>
      <xdr:row>36</xdr:row>
      <xdr:rowOff>84684</xdr:rowOff>
    </xdr:to>
    <xdr:cxnSp macro="">
      <xdr:nvCxnSpPr>
        <xdr:cNvPr id="295" name="直線コネクタ 294"/>
        <xdr:cNvCxnSpPr/>
      </xdr:nvCxnSpPr>
      <xdr:spPr>
        <a:xfrm flipV="1">
          <a:off x="7861300" y="6230633"/>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84684</xdr:rowOff>
    </xdr:from>
    <xdr:to>
      <xdr:col>41</xdr:col>
      <xdr:colOff>50800</xdr:colOff>
      <xdr:row>36</xdr:row>
      <xdr:rowOff>141643</xdr:rowOff>
    </xdr:to>
    <xdr:cxnSp macro="">
      <xdr:nvCxnSpPr>
        <xdr:cNvPr id="298" name="直線コネクタ 297"/>
        <xdr:cNvCxnSpPr/>
      </xdr:nvCxnSpPr>
      <xdr:spPr>
        <a:xfrm flipV="1">
          <a:off x="6972300" y="6256884"/>
          <a:ext cx="8890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129438</xdr:rowOff>
    </xdr:from>
    <xdr:to>
      <xdr:col>55</xdr:col>
      <xdr:colOff>50800</xdr:colOff>
      <xdr:row>37</xdr:row>
      <xdr:rowOff>59588</xdr:rowOff>
    </xdr:to>
    <xdr:sp macro="" textlink="">
      <xdr:nvSpPr>
        <xdr:cNvPr id="308" name="楕円 307"/>
        <xdr:cNvSpPr/>
      </xdr:nvSpPr>
      <xdr:spPr>
        <a:xfrm>
          <a:off x="10426700" y="6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107865</xdr:rowOff>
    </xdr:from>
    <xdr:ext cx="534377" cy="259045"/>
    <xdr:sp macro="" textlink="">
      <xdr:nvSpPr>
        <xdr:cNvPr id="309" name="補助費等該当値テキスト"/>
        <xdr:cNvSpPr txBox="1"/>
      </xdr:nvSpPr>
      <xdr:spPr>
        <a:xfrm>
          <a:off x="10528300" y="6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128727</xdr:rowOff>
    </xdr:from>
    <xdr:to>
      <xdr:col>50</xdr:col>
      <xdr:colOff>165100</xdr:colOff>
      <xdr:row>37</xdr:row>
      <xdr:rowOff>58877</xdr:rowOff>
    </xdr:to>
    <xdr:sp macro="" textlink="">
      <xdr:nvSpPr>
        <xdr:cNvPr id="310" name="楕円 309"/>
        <xdr:cNvSpPr/>
      </xdr:nvSpPr>
      <xdr:spPr>
        <a:xfrm>
          <a:off x="9588500" y="6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50004</xdr:rowOff>
    </xdr:from>
    <xdr:ext cx="534377" cy="259045"/>
    <xdr:sp macro="" textlink="">
      <xdr:nvSpPr>
        <xdr:cNvPr id="311" name="テキスト ボックス 310"/>
        <xdr:cNvSpPr txBox="1"/>
      </xdr:nvSpPr>
      <xdr:spPr>
        <a:xfrm>
          <a:off x="9372111" y="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7633</xdr:rowOff>
    </xdr:from>
    <xdr:to>
      <xdr:col>46</xdr:col>
      <xdr:colOff>38100</xdr:colOff>
      <xdr:row>36</xdr:row>
      <xdr:rowOff>109233</xdr:rowOff>
    </xdr:to>
    <xdr:sp macro="" textlink="">
      <xdr:nvSpPr>
        <xdr:cNvPr id="312" name="楕円 311"/>
        <xdr:cNvSpPr/>
      </xdr:nvSpPr>
      <xdr:spPr>
        <a:xfrm>
          <a:off x="86995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125760</xdr:rowOff>
    </xdr:from>
    <xdr:ext cx="534377" cy="259045"/>
    <xdr:sp macro="" textlink="">
      <xdr:nvSpPr>
        <xdr:cNvPr id="313" name="テキスト ボックス 312"/>
        <xdr:cNvSpPr txBox="1"/>
      </xdr:nvSpPr>
      <xdr:spPr>
        <a:xfrm>
          <a:off x="8483111" y="59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33884</xdr:rowOff>
    </xdr:from>
    <xdr:to>
      <xdr:col>41</xdr:col>
      <xdr:colOff>101600</xdr:colOff>
      <xdr:row>36</xdr:row>
      <xdr:rowOff>135484</xdr:rowOff>
    </xdr:to>
    <xdr:sp macro="" textlink="">
      <xdr:nvSpPr>
        <xdr:cNvPr id="314" name="楕円 313"/>
        <xdr:cNvSpPr/>
      </xdr:nvSpPr>
      <xdr:spPr>
        <a:xfrm>
          <a:off x="7810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126611</xdr:rowOff>
    </xdr:from>
    <xdr:ext cx="534377" cy="259045"/>
    <xdr:sp macro="" textlink="">
      <xdr:nvSpPr>
        <xdr:cNvPr id="315" name="テキスト ボックス 314"/>
        <xdr:cNvSpPr txBox="1"/>
      </xdr:nvSpPr>
      <xdr:spPr>
        <a:xfrm>
          <a:off x="7594111" y="62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90843</xdr:rowOff>
    </xdr:from>
    <xdr:to>
      <xdr:col>36</xdr:col>
      <xdr:colOff>165100</xdr:colOff>
      <xdr:row>37</xdr:row>
      <xdr:rowOff>20993</xdr:rowOff>
    </xdr:to>
    <xdr:sp macro="" textlink="">
      <xdr:nvSpPr>
        <xdr:cNvPr id="316" name="楕円 315"/>
        <xdr:cNvSpPr/>
      </xdr:nvSpPr>
      <xdr:spPr>
        <a:xfrm>
          <a:off x="6921500" y="62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12120</xdr:rowOff>
    </xdr:from>
    <xdr:ext cx="534377" cy="259045"/>
    <xdr:sp macro="" textlink="">
      <xdr:nvSpPr>
        <xdr:cNvPr id="317" name="テキスト ボックス 316"/>
        <xdr:cNvSpPr txBox="1"/>
      </xdr:nvSpPr>
      <xdr:spPr>
        <a:xfrm>
          <a:off x="670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143541</xdr:rowOff>
    </xdr:from>
    <xdr:to>
      <xdr:col>55</xdr:col>
      <xdr:colOff>0</xdr:colOff>
      <xdr:row>57</xdr:row>
      <xdr:rowOff>165335</xdr:rowOff>
    </xdr:to>
    <xdr:cxnSp macro="">
      <xdr:nvCxnSpPr>
        <xdr:cNvPr id="344" name="直線コネクタ 343"/>
        <xdr:cNvCxnSpPr/>
      </xdr:nvCxnSpPr>
      <xdr:spPr>
        <a:xfrm>
          <a:off x="9639300" y="9916191"/>
          <a:ext cx="8382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143541</xdr:rowOff>
    </xdr:from>
    <xdr:to>
      <xdr:col>50</xdr:col>
      <xdr:colOff>114300</xdr:colOff>
      <xdr:row>58</xdr:row>
      <xdr:rowOff>5969</xdr:rowOff>
    </xdr:to>
    <xdr:cxnSp macro="">
      <xdr:nvCxnSpPr>
        <xdr:cNvPr id="347" name="直線コネクタ 346"/>
        <xdr:cNvCxnSpPr/>
      </xdr:nvCxnSpPr>
      <xdr:spPr>
        <a:xfrm flipV="1">
          <a:off x="8750300" y="9916191"/>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169217</xdr:rowOff>
    </xdr:from>
    <xdr:to>
      <xdr:col>45</xdr:col>
      <xdr:colOff>177800</xdr:colOff>
      <xdr:row>58</xdr:row>
      <xdr:rowOff>5969</xdr:rowOff>
    </xdr:to>
    <xdr:cxnSp macro="">
      <xdr:nvCxnSpPr>
        <xdr:cNvPr id="350" name="直線コネクタ 349"/>
        <xdr:cNvCxnSpPr/>
      </xdr:nvCxnSpPr>
      <xdr:spPr>
        <a:xfrm>
          <a:off x="7861300" y="9941867"/>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105397</xdr:rowOff>
    </xdr:from>
    <xdr:to>
      <xdr:col>41</xdr:col>
      <xdr:colOff>50800</xdr:colOff>
      <xdr:row>57</xdr:row>
      <xdr:rowOff>169217</xdr:rowOff>
    </xdr:to>
    <xdr:cxnSp macro="">
      <xdr:nvCxnSpPr>
        <xdr:cNvPr id="353" name="直線コネクタ 352"/>
        <xdr:cNvCxnSpPr/>
      </xdr:nvCxnSpPr>
      <xdr:spPr>
        <a:xfrm>
          <a:off x="6972300" y="9878047"/>
          <a:ext cx="889000" cy="6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114535</xdr:rowOff>
    </xdr:from>
    <xdr:to>
      <xdr:col>55</xdr:col>
      <xdr:colOff>50800</xdr:colOff>
      <xdr:row>58</xdr:row>
      <xdr:rowOff>44685</xdr:rowOff>
    </xdr:to>
    <xdr:sp macro="" textlink="">
      <xdr:nvSpPr>
        <xdr:cNvPr id="363" name="楕円 362"/>
        <xdr:cNvSpPr/>
      </xdr:nvSpPr>
      <xdr:spPr>
        <a:xfrm>
          <a:off x="10426700" y="9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29462</xdr:rowOff>
    </xdr:from>
    <xdr:ext cx="534377" cy="259045"/>
    <xdr:sp macro="" textlink="">
      <xdr:nvSpPr>
        <xdr:cNvPr id="364" name="普通建設事業費該当値テキスト"/>
        <xdr:cNvSpPr txBox="1"/>
      </xdr:nvSpPr>
      <xdr:spPr>
        <a:xfrm>
          <a:off x="10528300" y="98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92741</xdr:rowOff>
    </xdr:from>
    <xdr:to>
      <xdr:col>50</xdr:col>
      <xdr:colOff>165100</xdr:colOff>
      <xdr:row>58</xdr:row>
      <xdr:rowOff>22891</xdr:rowOff>
    </xdr:to>
    <xdr:sp macro="" textlink="">
      <xdr:nvSpPr>
        <xdr:cNvPr id="365" name="楕円 364"/>
        <xdr:cNvSpPr/>
      </xdr:nvSpPr>
      <xdr:spPr>
        <a:xfrm>
          <a:off x="9588500" y="986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14018</xdr:rowOff>
    </xdr:from>
    <xdr:ext cx="534377" cy="259045"/>
    <xdr:sp macro="" textlink="">
      <xdr:nvSpPr>
        <xdr:cNvPr id="366" name="テキスト ボックス 365"/>
        <xdr:cNvSpPr txBox="1"/>
      </xdr:nvSpPr>
      <xdr:spPr>
        <a:xfrm>
          <a:off x="9372111" y="99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126619</xdr:rowOff>
    </xdr:from>
    <xdr:to>
      <xdr:col>46</xdr:col>
      <xdr:colOff>38100</xdr:colOff>
      <xdr:row>58</xdr:row>
      <xdr:rowOff>56769</xdr:rowOff>
    </xdr:to>
    <xdr:sp macro="" textlink="">
      <xdr:nvSpPr>
        <xdr:cNvPr id="367" name="楕円 366"/>
        <xdr:cNvSpPr/>
      </xdr:nvSpPr>
      <xdr:spPr>
        <a:xfrm>
          <a:off x="8699500" y="98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47896</xdr:rowOff>
    </xdr:from>
    <xdr:ext cx="534377" cy="259045"/>
    <xdr:sp macro="" textlink="">
      <xdr:nvSpPr>
        <xdr:cNvPr id="368" name="テキスト ボックス 367"/>
        <xdr:cNvSpPr txBox="1"/>
      </xdr:nvSpPr>
      <xdr:spPr>
        <a:xfrm>
          <a:off x="8483111" y="99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118417</xdr:rowOff>
    </xdr:from>
    <xdr:to>
      <xdr:col>41</xdr:col>
      <xdr:colOff>101600</xdr:colOff>
      <xdr:row>58</xdr:row>
      <xdr:rowOff>48567</xdr:rowOff>
    </xdr:to>
    <xdr:sp macro="" textlink="">
      <xdr:nvSpPr>
        <xdr:cNvPr id="369" name="楕円 368"/>
        <xdr:cNvSpPr/>
      </xdr:nvSpPr>
      <xdr:spPr>
        <a:xfrm>
          <a:off x="7810500" y="98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39694</xdr:rowOff>
    </xdr:from>
    <xdr:ext cx="534377" cy="259045"/>
    <xdr:sp macro="" textlink="">
      <xdr:nvSpPr>
        <xdr:cNvPr id="370" name="テキスト ボックス 369"/>
        <xdr:cNvSpPr txBox="1"/>
      </xdr:nvSpPr>
      <xdr:spPr>
        <a:xfrm>
          <a:off x="7594111" y="99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54597</xdr:rowOff>
    </xdr:from>
    <xdr:to>
      <xdr:col>36</xdr:col>
      <xdr:colOff>165100</xdr:colOff>
      <xdr:row>57</xdr:row>
      <xdr:rowOff>156197</xdr:rowOff>
    </xdr:to>
    <xdr:sp macro="" textlink="">
      <xdr:nvSpPr>
        <xdr:cNvPr id="371" name="楕円 370"/>
        <xdr:cNvSpPr/>
      </xdr:nvSpPr>
      <xdr:spPr>
        <a:xfrm>
          <a:off x="6921500" y="98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147324</xdr:rowOff>
    </xdr:from>
    <xdr:ext cx="534377" cy="259045"/>
    <xdr:sp macro="" textlink="">
      <xdr:nvSpPr>
        <xdr:cNvPr id="372" name="テキスト ボックス 371"/>
        <xdr:cNvSpPr txBox="1"/>
      </xdr:nvSpPr>
      <xdr:spPr>
        <a:xfrm>
          <a:off x="6705111" y="99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134048</xdr:rowOff>
    </xdr:from>
    <xdr:to>
      <xdr:col>55</xdr:col>
      <xdr:colOff>0</xdr:colOff>
      <xdr:row>78</xdr:row>
      <xdr:rowOff>2786</xdr:rowOff>
    </xdr:to>
    <xdr:cxnSp macro="">
      <xdr:nvCxnSpPr>
        <xdr:cNvPr id="397" name="直線コネクタ 396"/>
        <xdr:cNvCxnSpPr/>
      </xdr:nvCxnSpPr>
      <xdr:spPr>
        <a:xfrm flipV="1">
          <a:off x="9639300" y="13335698"/>
          <a:ext cx="8382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102930</xdr:rowOff>
    </xdr:from>
    <xdr:to>
      <xdr:col>50</xdr:col>
      <xdr:colOff>114300</xdr:colOff>
      <xdr:row>78</xdr:row>
      <xdr:rowOff>2786</xdr:rowOff>
    </xdr:to>
    <xdr:cxnSp macro="">
      <xdr:nvCxnSpPr>
        <xdr:cNvPr id="400" name="直線コネクタ 399"/>
        <xdr:cNvCxnSpPr/>
      </xdr:nvCxnSpPr>
      <xdr:spPr>
        <a:xfrm>
          <a:off x="8750300" y="13304580"/>
          <a:ext cx="889000" cy="7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102930</xdr:rowOff>
    </xdr:from>
    <xdr:to>
      <xdr:col>45</xdr:col>
      <xdr:colOff>177800</xdr:colOff>
      <xdr:row>77</xdr:row>
      <xdr:rowOff>138911</xdr:rowOff>
    </xdr:to>
    <xdr:cxnSp macro="">
      <xdr:nvCxnSpPr>
        <xdr:cNvPr id="403" name="直線コネクタ 402"/>
        <xdr:cNvCxnSpPr/>
      </xdr:nvCxnSpPr>
      <xdr:spPr>
        <a:xfrm flipV="1">
          <a:off x="7861300" y="13304580"/>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83248</xdr:rowOff>
    </xdr:from>
    <xdr:to>
      <xdr:col>55</xdr:col>
      <xdr:colOff>50800</xdr:colOff>
      <xdr:row>78</xdr:row>
      <xdr:rowOff>13398</xdr:rowOff>
    </xdr:to>
    <xdr:sp macro="" textlink="">
      <xdr:nvSpPr>
        <xdr:cNvPr id="413" name="楕円 412"/>
        <xdr:cNvSpPr/>
      </xdr:nvSpPr>
      <xdr:spPr>
        <a:xfrm>
          <a:off x="10426700" y="132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123436</xdr:rowOff>
    </xdr:from>
    <xdr:to>
      <xdr:col>50</xdr:col>
      <xdr:colOff>165100</xdr:colOff>
      <xdr:row>78</xdr:row>
      <xdr:rowOff>53586</xdr:rowOff>
    </xdr:to>
    <xdr:sp macro="" textlink="">
      <xdr:nvSpPr>
        <xdr:cNvPr id="415" name="楕円 414"/>
        <xdr:cNvSpPr/>
      </xdr:nvSpPr>
      <xdr:spPr>
        <a:xfrm>
          <a:off x="9588500" y="133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44713</xdr:rowOff>
    </xdr:from>
    <xdr:ext cx="469744" cy="259045"/>
    <xdr:sp macro="" textlink="">
      <xdr:nvSpPr>
        <xdr:cNvPr id="416" name="テキスト ボックス 415"/>
        <xdr:cNvSpPr txBox="1"/>
      </xdr:nvSpPr>
      <xdr:spPr>
        <a:xfrm>
          <a:off x="9404428" y="1341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52130</xdr:rowOff>
    </xdr:from>
    <xdr:to>
      <xdr:col>46</xdr:col>
      <xdr:colOff>38100</xdr:colOff>
      <xdr:row>77</xdr:row>
      <xdr:rowOff>153730</xdr:rowOff>
    </xdr:to>
    <xdr:sp macro="" textlink="">
      <xdr:nvSpPr>
        <xdr:cNvPr id="417" name="楕円 416"/>
        <xdr:cNvSpPr/>
      </xdr:nvSpPr>
      <xdr:spPr>
        <a:xfrm>
          <a:off x="8699500" y="132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144857</xdr:rowOff>
    </xdr:from>
    <xdr:ext cx="534377" cy="259045"/>
    <xdr:sp macro="" textlink="">
      <xdr:nvSpPr>
        <xdr:cNvPr id="418" name="テキスト ボックス 417"/>
        <xdr:cNvSpPr txBox="1"/>
      </xdr:nvSpPr>
      <xdr:spPr>
        <a:xfrm>
          <a:off x="8483111" y="133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88111</xdr:rowOff>
    </xdr:from>
    <xdr:to>
      <xdr:col>41</xdr:col>
      <xdr:colOff>101600</xdr:colOff>
      <xdr:row>78</xdr:row>
      <xdr:rowOff>18261</xdr:rowOff>
    </xdr:to>
    <xdr:sp macro="" textlink="">
      <xdr:nvSpPr>
        <xdr:cNvPr id="419" name="楕円 418"/>
        <xdr:cNvSpPr/>
      </xdr:nvSpPr>
      <xdr:spPr>
        <a:xfrm>
          <a:off x="7810500" y="132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9388</xdr:rowOff>
    </xdr:from>
    <xdr:ext cx="534377" cy="259045"/>
    <xdr:sp macro="" textlink="">
      <xdr:nvSpPr>
        <xdr:cNvPr id="420" name="テキスト ボックス 419"/>
        <xdr:cNvSpPr txBox="1"/>
      </xdr:nvSpPr>
      <xdr:spPr>
        <a:xfrm>
          <a:off x="7594111" y="133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97850</xdr:rowOff>
    </xdr:from>
    <xdr:to>
      <xdr:col>55</xdr:col>
      <xdr:colOff>0</xdr:colOff>
      <xdr:row>98</xdr:row>
      <xdr:rowOff>51591</xdr:rowOff>
    </xdr:to>
    <xdr:cxnSp macro="">
      <xdr:nvCxnSpPr>
        <xdr:cNvPr id="451" name="直線コネクタ 450"/>
        <xdr:cNvCxnSpPr/>
      </xdr:nvCxnSpPr>
      <xdr:spPr>
        <a:xfrm>
          <a:off x="9639300" y="16728500"/>
          <a:ext cx="838200" cy="1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97850</xdr:rowOff>
    </xdr:from>
    <xdr:to>
      <xdr:col>50</xdr:col>
      <xdr:colOff>114300</xdr:colOff>
      <xdr:row>99</xdr:row>
      <xdr:rowOff>71317</xdr:rowOff>
    </xdr:to>
    <xdr:cxnSp macro="">
      <xdr:nvCxnSpPr>
        <xdr:cNvPr id="454" name="直線コネクタ 453"/>
        <xdr:cNvCxnSpPr/>
      </xdr:nvCxnSpPr>
      <xdr:spPr>
        <a:xfrm flipV="1">
          <a:off x="8750300" y="16728500"/>
          <a:ext cx="889000" cy="3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64426</xdr:rowOff>
    </xdr:from>
    <xdr:to>
      <xdr:col>45</xdr:col>
      <xdr:colOff>177800</xdr:colOff>
      <xdr:row>99</xdr:row>
      <xdr:rowOff>71317</xdr:rowOff>
    </xdr:to>
    <xdr:cxnSp macro="">
      <xdr:nvCxnSpPr>
        <xdr:cNvPr id="457" name="直線コネクタ 456"/>
        <xdr:cNvCxnSpPr/>
      </xdr:nvCxnSpPr>
      <xdr:spPr>
        <a:xfrm>
          <a:off x="7861300" y="16866526"/>
          <a:ext cx="889000" cy="1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791</xdr:rowOff>
    </xdr:from>
    <xdr:to>
      <xdr:col>55</xdr:col>
      <xdr:colOff>50800</xdr:colOff>
      <xdr:row>98</xdr:row>
      <xdr:rowOff>102391</xdr:rowOff>
    </xdr:to>
    <xdr:sp macro="" textlink="">
      <xdr:nvSpPr>
        <xdr:cNvPr id="467" name="楕円 466"/>
        <xdr:cNvSpPr/>
      </xdr:nvSpPr>
      <xdr:spPr>
        <a:xfrm>
          <a:off x="10426700" y="16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150668</xdr:rowOff>
    </xdr:from>
    <xdr:ext cx="534377" cy="259045"/>
    <xdr:sp macro="" textlink="">
      <xdr:nvSpPr>
        <xdr:cNvPr id="468" name="普通建設事業費 （ うち更新整備　）該当値テキスト"/>
        <xdr:cNvSpPr txBox="1"/>
      </xdr:nvSpPr>
      <xdr:spPr>
        <a:xfrm>
          <a:off x="10528300" y="167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47050</xdr:rowOff>
    </xdr:from>
    <xdr:to>
      <xdr:col>50</xdr:col>
      <xdr:colOff>165100</xdr:colOff>
      <xdr:row>97</xdr:row>
      <xdr:rowOff>148650</xdr:rowOff>
    </xdr:to>
    <xdr:sp macro="" textlink="">
      <xdr:nvSpPr>
        <xdr:cNvPr id="469" name="楕円 468"/>
        <xdr:cNvSpPr/>
      </xdr:nvSpPr>
      <xdr:spPr>
        <a:xfrm>
          <a:off x="9588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139777</xdr:rowOff>
    </xdr:from>
    <xdr:ext cx="534377" cy="259045"/>
    <xdr:sp macro="" textlink="">
      <xdr:nvSpPr>
        <xdr:cNvPr id="470" name="テキスト ボックス 469"/>
        <xdr:cNvSpPr txBox="1"/>
      </xdr:nvSpPr>
      <xdr:spPr>
        <a:xfrm>
          <a:off x="9372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20517</xdr:rowOff>
    </xdr:from>
    <xdr:to>
      <xdr:col>46</xdr:col>
      <xdr:colOff>38100</xdr:colOff>
      <xdr:row>99</xdr:row>
      <xdr:rowOff>122117</xdr:rowOff>
    </xdr:to>
    <xdr:sp macro="" textlink="">
      <xdr:nvSpPr>
        <xdr:cNvPr id="471" name="楕円 470"/>
        <xdr:cNvSpPr/>
      </xdr:nvSpPr>
      <xdr:spPr>
        <a:xfrm>
          <a:off x="8699500" y="169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113244</xdr:rowOff>
    </xdr:from>
    <xdr:ext cx="469744" cy="259045"/>
    <xdr:sp macro="" textlink="">
      <xdr:nvSpPr>
        <xdr:cNvPr id="472" name="テキスト ボックス 471"/>
        <xdr:cNvSpPr txBox="1"/>
      </xdr:nvSpPr>
      <xdr:spPr>
        <a:xfrm>
          <a:off x="8515428" y="17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13626</xdr:rowOff>
    </xdr:from>
    <xdr:to>
      <xdr:col>41</xdr:col>
      <xdr:colOff>101600</xdr:colOff>
      <xdr:row>98</xdr:row>
      <xdr:rowOff>115226</xdr:rowOff>
    </xdr:to>
    <xdr:sp macro="" textlink="">
      <xdr:nvSpPr>
        <xdr:cNvPr id="473" name="楕円 472"/>
        <xdr:cNvSpPr/>
      </xdr:nvSpPr>
      <xdr:spPr>
        <a:xfrm>
          <a:off x="7810500" y="168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106353</xdr:rowOff>
    </xdr:from>
    <xdr:ext cx="534377" cy="259045"/>
    <xdr:sp macro="" textlink="">
      <xdr:nvSpPr>
        <xdr:cNvPr id="474" name="テキスト ボックス 473"/>
        <xdr:cNvSpPr txBox="1"/>
      </xdr:nvSpPr>
      <xdr:spPr>
        <a:xfrm>
          <a:off x="7594111"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38633</xdr:rowOff>
    </xdr:from>
    <xdr:to>
      <xdr:col>85</xdr:col>
      <xdr:colOff>127000</xdr:colOff>
      <xdr:row>76</xdr:row>
      <xdr:rowOff>47916</xdr:rowOff>
    </xdr:to>
    <xdr:cxnSp macro="">
      <xdr:nvCxnSpPr>
        <xdr:cNvPr id="611" name="直線コネクタ 610"/>
        <xdr:cNvCxnSpPr/>
      </xdr:nvCxnSpPr>
      <xdr:spPr>
        <a:xfrm>
          <a:off x="15481300" y="13068833"/>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38112</xdr:rowOff>
    </xdr:from>
    <xdr:to>
      <xdr:col>81</xdr:col>
      <xdr:colOff>50800</xdr:colOff>
      <xdr:row>76</xdr:row>
      <xdr:rowOff>38633</xdr:rowOff>
    </xdr:to>
    <xdr:cxnSp macro="">
      <xdr:nvCxnSpPr>
        <xdr:cNvPr id="614" name="直線コネクタ 613"/>
        <xdr:cNvCxnSpPr/>
      </xdr:nvCxnSpPr>
      <xdr:spPr>
        <a:xfrm>
          <a:off x="14592300" y="1306831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163410</xdr:rowOff>
    </xdr:from>
    <xdr:to>
      <xdr:col>76</xdr:col>
      <xdr:colOff>114300</xdr:colOff>
      <xdr:row>76</xdr:row>
      <xdr:rowOff>38112</xdr:rowOff>
    </xdr:to>
    <xdr:cxnSp macro="">
      <xdr:nvCxnSpPr>
        <xdr:cNvPr id="617" name="直線コネクタ 616"/>
        <xdr:cNvCxnSpPr/>
      </xdr:nvCxnSpPr>
      <xdr:spPr>
        <a:xfrm>
          <a:off x="13703300" y="13022160"/>
          <a:ext cx="889000" cy="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131039</xdr:rowOff>
    </xdr:from>
    <xdr:to>
      <xdr:col>71</xdr:col>
      <xdr:colOff>177800</xdr:colOff>
      <xdr:row>75</xdr:row>
      <xdr:rowOff>163410</xdr:rowOff>
    </xdr:to>
    <xdr:cxnSp macro="">
      <xdr:nvCxnSpPr>
        <xdr:cNvPr id="620" name="直線コネクタ 619"/>
        <xdr:cNvCxnSpPr/>
      </xdr:nvCxnSpPr>
      <xdr:spPr>
        <a:xfrm>
          <a:off x="12814300" y="12989789"/>
          <a:ext cx="889000" cy="3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168566</xdr:rowOff>
    </xdr:from>
    <xdr:to>
      <xdr:col>85</xdr:col>
      <xdr:colOff>177800</xdr:colOff>
      <xdr:row>76</xdr:row>
      <xdr:rowOff>98716</xdr:rowOff>
    </xdr:to>
    <xdr:sp macro="" textlink="">
      <xdr:nvSpPr>
        <xdr:cNvPr id="630" name="楕円 629"/>
        <xdr:cNvSpPr/>
      </xdr:nvSpPr>
      <xdr:spPr>
        <a:xfrm>
          <a:off x="16268700" y="130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19994</xdr:rowOff>
    </xdr:from>
    <xdr:ext cx="534377" cy="259045"/>
    <xdr:sp macro="" textlink="">
      <xdr:nvSpPr>
        <xdr:cNvPr id="631" name="公債費該当値テキスト"/>
        <xdr:cNvSpPr txBox="1"/>
      </xdr:nvSpPr>
      <xdr:spPr>
        <a:xfrm>
          <a:off x="16370300" y="128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159283</xdr:rowOff>
    </xdr:from>
    <xdr:to>
      <xdr:col>81</xdr:col>
      <xdr:colOff>101600</xdr:colOff>
      <xdr:row>76</xdr:row>
      <xdr:rowOff>89433</xdr:rowOff>
    </xdr:to>
    <xdr:sp macro="" textlink="">
      <xdr:nvSpPr>
        <xdr:cNvPr id="632" name="楕円 631"/>
        <xdr:cNvSpPr/>
      </xdr:nvSpPr>
      <xdr:spPr>
        <a:xfrm>
          <a:off x="15430500" y="130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105960</xdr:rowOff>
    </xdr:from>
    <xdr:ext cx="534377" cy="259045"/>
    <xdr:sp macro="" textlink="">
      <xdr:nvSpPr>
        <xdr:cNvPr id="633" name="テキスト ボックス 632"/>
        <xdr:cNvSpPr txBox="1"/>
      </xdr:nvSpPr>
      <xdr:spPr>
        <a:xfrm>
          <a:off x="15214111" y="127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158762</xdr:rowOff>
    </xdr:from>
    <xdr:to>
      <xdr:col>76</xdr:col>
      <xdr:colOff>165100</xdr:colOff>
      <xdr:row>76</xdr:row>
      <xdr:rowOff>88912</xdr:rowOff>
    </xdr:to>
    <xdr:sp macro="" textlink="">
      <xdr:nvSpPr>
        <xdr:cNvPr id="634" name="楕円 633"/>
        <xdr:cNvSpPr/>
      </xdr:nvSpPr>
      <xdr:spPr>
        <a:xfrm>
          <a:off x="14541500" y="1301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105439</xdr:rowOff>
    </xdr:from>
    <xdr:ext cx="534377" cy="259045"/>
    <xdr:sp macro="" textlink="">
      <xdr:nvSpPr>
        <xdr:cNvPr id="635" name="テキスト ボックス 634"/>
        <xdr:cNvSpPr txBox="1"/>
      </xdr:nvSpPr>
      <xdr:spPr>
        <a:xfrm>
          <a:off x="14325111" y="127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112611</xdr:rowOff>
    </xdr:from>
    <xdr:to>
      <xdr:col>72</xdr:col>
      <xdr:colOff>38100</xdr:colOff>
      <xdr:row>76</xdr:row>
      <xdr:rowOff>42760</xdr:rowOff>
    </xdr:to>
    <xdr:sp macro="" textlink="">
      <xdr:nvSpPr>
        <xdr:cNvPr id="636" name="楕円 635"/>
        <xdr:cNvSpPr/>
      </xdr:nvSpPr>
      <xdr:spPr>
        <a:xfrm>
          <a:off x="13652500" y="1297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33887</xdr:rowOff>
    </xdr:from>
    <xdr:ext cx="534377" cy="259045"/>
    <xdr:sp macro="" textlink="">
      <xdr:nvSpPr>
        <xdr:cNvPr id="637" name="テキスト ボックス 636"/>
        <xdr:cNvSpPr txBox="1"/>
      </xdr:nvSpPr>
      <xdr:spPr>
        <a:xfrm>
          <a:off x="13436111" y="130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80239</xdr:rowOff>
    </xdr:from>
    <xdr:to>
      <xdr:col>67</xdr:col>
      <xdr:colOff>101600</xdr:colOff>
      <xdr:row>76</xdr:row>
      <xdr:rowOff>10389</xdr:rowOff>
    </xdr:to>
    <xdr:sp macro="" textlink="">
      <xdr:nvSpPr>
        <xdr:cNvPr id="638" name="楕円 637"/>
        <xdr:cNvSpPr/>
      </xdr:nvSpPr>
      <xdr:spPr>
        <a:xfrm>
          <a:off x="12763500" y="129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26916</xdr:rowOff>
    </xdr:from>
    <xdr:ext cx="534377" cy="259045"/>
    <xdr:sp macro="" textlink="">
      <xdr:nvSpPr>
        <xdr:cNvPr id="639" name="テキスト ボックス 638"/>
        <xdr:cNvSpPr txBox="1"/>
      </xdr:nvSpPr>
      <xdr:spPr>
        <a:xfrm>
          <a:off x="12547111" y="127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122898</xdr:rowOff>
    </xdr:from>
    <xdr:to>
      <xdr:col>85</xdr:col>
      <xdr:colOff>127000</xdr:colOff>
      <xdr:row>98</xdr:row>
      <xdr:rowOff>95253</xdr:rowOff>
    </xdr:to>
    <xdr:cxnSp macro="">
      <xdr:nvCxnSpPr>
        <xdr:cNvPr id="670" name="直線コネクタ 669"/>
        <xdr:cNvCxnSpPr/>
      </xdr:nvCxnSpPr>
      <xdr:spPr>
        <a:xfrm flipV="1">
          <a:off x="15481300" y="16753548"/>
          <a:ext cx="838200" cy="1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64540</xdr:rowOff>
    </xdr:from>
    <xdr:to>
      <xdr:col>81</xdr:col>
      <xdr:colOff>50800</xdr:colOff>
      <xdr:row>98</xdr:row>
      <xdr:rowOff>95253</xdr:rowOff>
    </xdr:to>
    <xdr:cxnSp macro="">
      <xdr:nvCxnSpPr>
        <xdr:cNvPr id="673" name="直線コネクタ 672"/>
        <xdr:cNvCxnSpPr/>
      </xdr:nvCxnSpPr>
      <xdr:spPr>
        <a:xfrm>
          <a:off x="14592300" y="16866640"/>
          <a:ext cx="8890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64540</xdr:rowOff>
    </xdr:from>
    <xdr:to>
      <xdr:col>76</xdr:col>
      <xdr:colOff>114300</xdr:colOff>
      <xdr:row>98</xdr:row>
      <xdr:rowOff>167425</xdr:rowOff>
    </xdr:to>
    <xdr:cxnSp macro="">
      <xdr:nvCxnSpPr>
        <xdr:cNvPr id="676" name="直線コネクタ 675"/>
        <xdr:cNvCxnSpPr/>
      </xdr:nvCxnSpPr>
      <xdr:spPr>
        <a:xfrm flipV="1">
          <a:off x="13703300" y="16866640"/>
          <a:ext cx="889000" cy="10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35523</xdr:rowOff>
    </xdr:from>
    <xdr:to>
      <xdr:col>71</xdr:col>
      <xdr:colOff>177800</xdr:colOff>
      <xdr:row>98</xdr:row>
      <xdr:rowOff>167425</xdr:rowOff>
    </xdr:to>
    <xdr:cxnSp macro="">
      <xdr:nvCxnSpPr>
        <xdr:cNvPr id="679" name="直線コネクタ 678"/>
        <xdr:cNvCxnSpPr/>
      </xdr:nvCxnSpPr>
      <xdr:spPr>
        <a:xfrm>
          <a:off x="12814300" y="16837623"/>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72098</xdr:rowOff>
    </xdr:from>
    <xdr:to>
      <xdr:col>85</xdr:col>
      <xdr:colOff>177800</xdr:colOff>
      <xdr:row>98</xdr:row>
      <xdr:rowOff>2248</xdr:rowOff>
    </xdr:to>
    <xdr:sp macro="" textlink="">
      <xdr:nvSpPr>
        <xdr:cNvPr id="689" name="楕円 688"/>
        <xdr:cNvSpPr/>
      </xdr:nvSpPr>
      <xdr:spPr>
        <a:xfrm>
          <a:off x="16268700" y="167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94975</xdr:rowOff>
    </xdr:from>
    <xdr:ext cx="534377" cy="259045"/>
    <xdr:sp macro="" textlink="">
      <xdr:nvSpPr>
        <xdr:cNvPr id="690" name="積立金該当値テキスト"/>
        <xdr:cNvSpPr txBox="1"/>
      </xdr:nvSpPr>
      <xdr:spPr>
        <a:xfrm>
          <a:off x="16370300" y="165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44453</xdr:rowOff>
    </xdr:from>
    <xdr:to>
      <xdr:col>81</xdr:col>
      <xdr:colOff>101600</xdr:colOff>
      <xdr:row>98</xdr:row>
      <xdr:rowOff>146053</xdr:rowOff>
    </xdr:to>
    <xdr:sp macro="" textlink="">
      <xdr:nvSpPr>
        <xdr:cNvPr id="691" name="楕円 690"/>
        <xdr:cNvSpPr/>
      </xdr:nvSpPr>
      <xdr:spPr>
        <a:xfrm>
          <a:off x="15430500" y="168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162580</xdr:rowOff>
    </xdr:from>
    <xdr:ext cx="534377" cy="259045"/>
    <xdr:sp macro="" textlink="">
      <xdr:nvSpPr>
        <xdr:cNvPr id="692" name="テキスト ボックス 691"/>
        <xdr:cNvSpPr txBox="1"/>
      </xdr:nvSpPr>
      <xdr:spPr>
        <a:xfrm>
          <a:off x="15214111" y="166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13740</xdr:rowOff>
    </xdr:from>
    <xdr:to>
      <xdr:col>76</xdr:col>
      <xdr:colOff>165100</xdr:colOff>
      <xdr:row>98</xdr:row>
      <xdr:rowOff>115340</xdr:rowOff>
    </xdr:to>
    <xdr:sp macro="" textlink="">
      <xdr:nvSpPr>
        <xdr:cNvPr id="693" name="楕円 692"/>
        <xdr:cNvSpPr/>
      </xdr:nvSpPr>
      <xdr:spPr>
        <a:xfrm>
          <a:off x="14541500" y="168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106467</xdr:rowOff>
    </xdr:from>
    <xdr:ext cx="534377" cy="259045"/>
    <xdr:sp macro="" textlink="">
      <xdr:nvSpPr>
        <xdr:cNvPr id="694" name="テキスト ボックス 693"/>
        <xdr:cNvSpPr txBox="1"/>
      </xdr:nvSpPr>
      <xdr:spPr>
        <a:xfrm>
          <a:off x="14325111" y="1690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116625</xdr:rowOff>
    </xdr:from>
    <xdr:to>
      <xdr:col>72</xdr:col>
      <xdr:colOff>38100</xdr:colOff>
      <xdr:row>99</xdr:row>
      <xdr:rowOff>46775</xdr:rowOff>
    </xdr:to>
    <xdr:sp macro="" textlink="">
      <xdr:nvSpPr>
        <xdr:cNvPr id="695" name="楕円 694"/>
        <xdr:cNvSpPr/>
      </xdr:nvSpPr>
      <xdr:spPr>
        <a:xfrm>
          <a:off x="13652500" y="169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37902</xdr:rowOff>
    </xdr:from>
    <xdr:ext cx="469744" cy="259045"/>
    <xdr:sp macro="" textlink="">
      <xdr:nvSpPr>
        <xdr:cNvPr id="696" name="テキスト ボックス 695"/>
        <xdr:cNvSpPr txBox="1"/>
      </xdr:nvSpPr>
      <xdr:spPr>
        <a:xfrm>
          <a:off x="13468428" y="170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156173</xdr:rowOff>
    </xdr:from>
    <xdr:to>
      <xdr:col>67</xdr:col>
      <xdr:colOff>101600</xdr:colOff>
      <xdr:row>98</xdr:row>
      <xdr:rowOff>86323</xdr:rowOff>
    </xdr:to>
    <xdr:sp macro="" textlink="">
      <xdr:nvSpPr>
        <xdr:cNvPr id="697" name="楕円 696"/>
        <xdr:cNvSpPr/>
      </xdr:nvSpPr>
      <xdr:spPr>
        <a:xfrm>
          <a:off x="12763500" y="167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77450</xdr:rowOff>
    </xdr:from>
    <xdr:ext cx="534377" cy="259045"/>
    <xdr:sp macro="" textlink="">
      <xdr:nvSpPr>
        <xdr:cNvPr id="698" name="テキスト ボックス 697"/>
        <xdr:cNvSpPr txBox="1"/>
      </xdr:nvSpPr>
      <xdr:spPr>
        <a:xfrm>
          <a:off x="12547111" y="168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139105</xdr:rowOff>
    </xdr:from>
    <xdr:to>
      <xdr:col>116</xdr:col>
      <xdr:colOff>63500</xdr:colOff>
      <xdr:row>58</xdr:row>
      <xdr:rowOff>139700</xdr:rowOff>
    </xdr:to>
    <xdr:cxnSp macro="">
      <xdr:nvCxnSpPr>
        <xdr:cNvPr id="784" name="直線コネクタ 783"/>
        <xdr:cNvCxnSpPr/>
      </xdr:nvCxnSpPr>
      <xdr:spPr>
        <a:xfrm>
          <a:off x="21323300" y="10083205"/>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139105</xdr:rowOff>
    </xdr:from>
    <xdr:to>
      <xdr:col>111</xdr:col>
      <xdr:colOff>177800</xdr:colOff>
      <xdr:row>58</xdr:row>
      <xdr:rowOff>139105</xdr:rowOff>
    </xdr:to>
    <xdr:cxnSp macro="">
      <xdr:nvCxnSpPr>
        <xdr:cNvPr id="787" name="直線コネクタ 786"/>
        <xdr:cNvCxnSpPr/>
      </xdr:nvCxnSpPr>
      <xdr:spPr>
        <a:xfrm>
          <a:off x="20434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139105</xdr:rowOff>
    </xdr:from>
    <xdr:to>
      <xdr:col>107</xdr:col>
      <xdr:colOff>50800</xdr:colOff>
      <xdr:row>58</xdr:row>
      <xdr:rowOff>139105</xdr:rowOff>
    </xdr:to>
    <xdr:cxnSp macro="">
      <xdr:nvCxnSpPr>
        <xdr:cNvPr id="790" name="直線コネクタ 789"/>
        <xdr:cNvCxnSpPr/>
      </xdr:nvCxnSpPr>
      <xdr:spPr>
        <a:xfrm>
          <a:off x="19545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139105</xdr:rowOff>
    </xdr:from>
    <xdr:to>
      <xdr:col>102</xdr:col>
      <xdr:colOff>114300</xdr:colOff>
      <xdr:row>58</xdr:row>
      <xdr:rowOff>139105</xdr:rowOff>
    </xdr:to>
    <xdr:cxnSp macro="">
      <xdr:nvCxnSpPr>
        <xdr:cNvPr id="793" name="直線コネクタ 792"/>
        <xdr:cNvCxnSpPr/>
      </xdr:nvCxnSpPr>
      <xdr:spPr>
        <a:xfrm>
          <a:off x="18656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88305</xdr:rowOff>
    </xdr:from>
    <xdr:to>
      <xdr:col>112</xdr:col>
      <xdr:colOff>38100</xdr:colOff>
      <xdr:row>59</xdr:row>
      <xdr:rowOff>18455</xdr:rowOff>
    </xdr:to>
    <xdr:sp macro="" textlink="">
      <xdr:nvSpPr>
        <xdr:cNvPr id="805" name="楕円 804"/>
        <xdr:cNvSpPr/>
      </xdr:nvSpPr>
      <xdr:spPr>
        <a:xfrm>
          <a:off x="21272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9582</xdr:rowOff>
    </xdr:from>
    <xdr:ext cx="313932" cy="259045"/>
    <xdr:sp macro="" textlink="">
      <xdr:nvSpPr>
        <xdr:cNvPr id="806" name="テキスト ボックス 805"/>
        <xdr:cNvSpPr txBox="1"/>
      </xdr:nvSpPr>
      <xdr:spPr>
        <a:xfrm>
          <a:off x="21166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88305</xdr:rowOff>
    </xdr:from>
    <xdr:to>
      <xdr:col>107</xdr:col>
      <xdr:colOff>101600</xdr:colOff>
      <xdr:row>59</xdr:row>
      <xdr:rowOff>18455</xdr:rowOff>
    </xdr:to>
    <xdr:sp macro="" textlink="">
      <xdr:nvSpPr>
        <xdr:cNvPr id="807" name="楕円 806"/>
        <xdr:cNvSpPr/>
      </xdr:nvSpPr>
      <xdr:spPr>
        <a:xfrm>
          <a:off x="20383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9582</xdr:rowOff>
    </xdr:from>
    <xdr:ext cx="313932" cy="259045"/>
    <xdr:sp macro="" textlink="">
      <xdr:nvSpPr>
        <xdr:cNvPr id="808" name="テキスト ボックス 807"/>
        <xdr:cNvSpPr txBox="1"/>
      </xdr:nvSpPr>
      <xdr:spPr>
        <a:xfrm>
          <a:off x="20277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88305</xdr:rowOff>
    </xdr:from>
    <xdr:to>
      <xdr:col>102</xdr:col>
      <xdr:colOff>165100</xdr:colOff>
      <xdr:row>59</xdr:row>
      <xdr:rowOff>18455</xdr:rowOff>
    </xdr:to>
    <xdr:sp macro="" textlink="">
      <xdr:nvSpPr>
        <xdr:cNvPr id="809" name="楕円 808"/>
        <xdr:cNvSpPr/>
      </xdr:nvSpPr>
      <xdr:spPr>
        <a:xfrm>
          <a:off x="19494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9582</xdr:rowOff>
    </xdr:from>
    <xdr:ext cx="313932" cy="259045"/>
    <xdr:sp macro="" textlink="">
      <xdr:nvSpPr>
        <xdr:cNvPr id="810" name="テキスト ボックス 809"/>
        <xdr:cNvSpPr txBox="1"/>
      </xdr:nvSpPr>
      <xdr:spPr>
        <a:xfrm>
          <a:off x="19388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88305</xdr:rowOff>
    </xdr:from>
    <xdr:to>
      <xdr:col>98</xdr:col>
      <xdr:colOff>38100</xdr:colOff>
      <xdr:row>59</xdr:row>
      <xdr:rowOff>18455</xdr:rowOff>
    </xdr:to>
    <xdr:sp macro="" textlink="">
      <xdr:nvSpPr>
        <xdr:cNvPr id="811" name="楕円 810"/>
        <xdr:cNvSpPr/>
      </xdr:nvSpPr>
      <xdr:spPr>
        <a:xfrm>
          <a:off x="18605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9582</xdr:rowOff>
    </xdr:from>
    <xdr:ext cx="313932" cy="259045"/>
    <xdr:sp macro="" textlink="">
      <xdr:nvSpPr>
        <xdr:cNvPr id="812" name="テキスト ボックス 811"/>
        <xdr:cNvSpPr txBox="1"/>
      </xdr:nvSpPr>
      <xdr:spPr>
        <a:xfrm>
          <a:off x="18499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160343</xdr:rowOff>
    </xdr:from>
    <xdr:to>
      <xdr:col>116</xdr:col>
      <xdr:colOff>63500</xdr:colOff>
      <xdr:row>74</xdr:row>
      <xdr:rowOff>2769</xdr:rowOff>
    </xdr:to>
    <xdr:cxnSp macro="">
      <xdr:nvCxnSpPr>
        <xdr:cNvPr id="840" name="直線コネクタ 839"/>
        <xdr:cNvCxnSpPr/>
      </xdr:nvCxnSpPr>
      <xdr:spPr>
        <a:xfrm>
          <a:off x="21323300" y="12676193"/>
          <a:ext cx="8382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110988</xdr:rowOff>
    </xdr:from>
    <xdr:to>
      <xdr:col>111</xdr:col>
      <xdr:colOff>177800</xdr:colOff>
      <xdr:row>73</xdr:row>
      <xdr:rowOff>160343</xdr:rowOff>
    </xdr:to>
    <xdr:cxnSp macro="">
      <xdr:nvCxnSpPr>
        <xdr:cNvPr id="843" name="直線コネクタ 842"/>
        <xdr:cNvCxnSpPr/>
      </xdr:nvCxnSpPr>
      <xdr:spPr>
        <a:xfrm>
          <a:off x="20434300" y="12626838"/>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43345</xdr:rowOff>
    </xdr:from>
    <xdr:to>
      <xdr:col>107</xdr:col>
      <xdr:colOff>50800</xdr:colOff>
      <xdr:row>73</xdr:row>
      <xdr:rowOff>110988</xdr:rowOff>
    </xdr:to>
    <xdr:cxnSp macro="">
      <xdr:nvCxnSpPr>
        <xdr:cNvPr id="846" name="直線コネクタ 845"/>
        <xdr:cNvCxnSpPr/>
      </xdr:nvCxnSpPr>
      <xdr:spPr>
        <a:xfrm>
          <a:off x="19545300" y="12559195"/>
          <a:ext cx="889000" cy="6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43345</xdr:rowOff>
    </xdr:from>
    <xdr:to>
      <xdr:col>102</xdr:col>
      <xdr:colOff>114300</xdr:colOff>
      <xdr:row>74</xdr:row>
      <xdr:rowOff>23777</xdr:rowOff>
    </xdr:to>
    <xdr:cxnSp macro="">
      <xdr:nvCxnSpPr>
        <xdr:cNvPr id="849" name="直線コネクタ 848"/>
        <xdr:cNvCxnSpPr/>
      </xdr:nvCxnSpPr>
      <xdr:spPr>
        <a:xfrm flipV="1">
          <a:off x="18656300" y="12559195"/>
          <a:ext cx="889000" cy="15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123419</xdr:rowOff>
    </xdr:from>
    <xdr:to>
      <xdr:col>116</xdr:col>
      <xdr:colOff>114300</xdr:colOff>
      <xdr:row>74</xdr:row>
      <xdr:rowOff>53569</xdr:rowOff>
    </xdr:to>
    <xdr:sp macro="" textlink="">
      <xdr:nvSpPr>
        <xdr:cNvPr id="859" name="楕円 858"/>
        <xdr:cNvSpPr/>
      </xdr:nvSpPr>
      <xdr:spPr>
        <a:xfrm>
          <a:off x="221107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146296</xdr:rowOff>
    </xdr:from>
    <xdr:ext cx="534377" cy="259045"/>
    <xdr:sp macro="" textlink="">
      <xdr:nvSpPr>
        <xdr:cNvPr id="860" name="繰出金該当値テキスト"/>
        <xdr:cNvSpPr txBox="1"/>
      </xdr:nvSpPr>
      <xdr:spPr>
        <a:xfrm>
          <a:off x="22212300" y="124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109543</xdr:rowOff>
    </xdr:from>
    <xdr:to>
      <xdr:col>112</xdr:col>
      <xdr:colOff>38100</xdr:colOff>
      <xdr:row>74</xdr:row>
      <xdr:rowOff>39693</xdr:rowOff>
    </xdr:to>
    <xdr:sp macro="" textlink="">
      <xdr:nvSpPr>
        <xdr:cNvPr id="861" name="楕円 860"/>
        <xdr:cNvSpPr/>
      </xdr:nvSpPr>
      <xdr:spPr>
        <a:xfrm>
          <a:off x="21272500" y="12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56220</xdr:rowOff>
    </xdr:from>
    <xdr:ext cx="534377" cy="259045"/>
    <xdr:sp macro="" textlink="">
      <xdr:nvSpPr>
        <xdr:cNvPr id="862" name="テキスト ボックス 861"/>
        <xdr:cNvSpPr txBox="1"/>
      </xdr:nvSpPr>
      <xdr:spPr>
        <a:xfrm>
          <a:off x="21056111" y="12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60188</xdr:rowOff>
    </xdr:from>
    <xdr:to>
      <xdr:col>107</xdr:col>
      <xdr:colOff>101600</xdr:colOff>
      <xdr:row>73</xdr:row>
      <xdr:rowOff>161788</xdr:rowOff>
    </xdr:to>
    <xdr:sp macro="" textlink="">
      <xdr:nvSpPr>
        <xdr:cNvPr id="863" name="楕円 862"/>
        <xdr:cNvSpPr/>
      </xdr:nvSpPr>
      <xdr:spPr>
        <a:xfrm>
          <a:off x="20383500" y="125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6865</xdr:rowOff>
    </xdr:from>
    <xdr:ext cx="534377" cy="259045"/>
    <xdr:sp macro="" textlink="">
      <xdr:nvSpPr>
        <xdr:cNvPr id="864" name="テキスト ボックス 863"/>
        <xdr:cNvSpPr txBox="1"/>
      </xdr:nvSpPr>
      <xdr:spPr>
        <a:xfrm>
          <a:off x="20167111" y="123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163995</xdr:rowOff>
    </xdr:from>
    <xdr:to>
      <xdr:col>102</xdr:col>
      <xdr:colOff>165100</xdr:colOff>
      <xdr:row>73</xdr:row>
      <xdr:rowOff>94145</xdr:rowOff>
    </xdr:to>
    <xdr:sp macro="" textlink="">
      <xdr:nvSpPr>
        <xdr:cNvPr id="865" name="楕円 864"/>
        <xdr:cNvSpPr/>
      </xdr:nvSpPr>
      <xdr:spPr>
        <a:xfrm>
          <a:off x="19494500" y="125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110672</xdr:rowOff>
    </xdr:from>
    <xdr:ext cx="534377" cy="259045"/>
    <xdr:sp macro="" textlink="">
      <xdr:nvSpPr>
        <xdr:cNvPr id="866" name="テキスト ボックス 865"/>
        <xdr:cNvSpPr txBox="1"/>
      </xdr:nvSpPr>
      <xdr:spPr>
        <a:xfrm>
          <a:off x="19278111" y="122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144427</xdr:rowOff>
    </xdr:from>
    <xdr:to>
      <xdr:col>98</xdr:col>
      <xdr:colOff>38100</xdr:colOff>
      <xdr:row>74</xdr:row>
      <xdr:rowOff>74577</xdr:rowOff>
    </xdr:to>
    <xdr:sp macro="" textlink="">
      <xdr:nvSpPr>
        <xdr:cNvPr id="867" name="楕円 866"/>
        <xdr:cNvSpPr/>
      </xdr:nvSpPr>
      <xdr:spPr>
        <a:xfrm>
          <a:off x="18605500" y="126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91104</xdr:rowOff>
    </xdr:from>
    <xdr:ext cx="534377" cy="259045"/>
    <xdr:sp macro="" textlink="">
      <xdr:nvSpPr>
        <xdr:cNvPr id="868" name="テキスト ボックス 867"/>
        <xdr:cNvSpPr txBox="1"/>
      </xdr:nvSpPr>
      <xdr:spPr>
        <a:xfrm>
          <a:off x="18389111" y="124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●人件費は全国平均・大阪府平均・類似団体内平均値いずれも下回っている。平成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年度に比べ減少している要因は、退職者の減に伴う退職手当の減によるものである。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●物件費は上昇傾向ではあるが、全国平均・大阪府平均・類似団体内平均値いずれも下回っている。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扶助費は障がい者総合支援給付費等が増加していることも高い要因のひとつであるが、大阪府内平均が全国平均を上回っていることからも、大阪府内においては、全国的に見ても扶助費が高い傾向にある。今後も社会保障経費の増加が見込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●補助費等は全国平均・大阪府平均・類似団体内平均値をいずれも下回った。平成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年度においては、泉北環境整備施設組合負担金（清掃分）の減少があったためである。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●普通建設事業費は新消防庁舎の整備事業費の増があったものの、旭小学校増改築分が竣工したことによる減などにより、減少となった。</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●公債費については、ゆるやかに減少しているものの、類似団体内平均値を上回っており、依然として高い水準となっている。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●積立金は、財政調整基金積立金、公共施設整備基金及びふるさと応援基金の積立が増えたことにより、増加となった。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●繰出金については、平成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年度に比べて減となっている。しかし、下水道事業特別会計への繰出金が依然大きいことや介護保険事業特別会計や後期高齢者医療特別会計への繰出が増加していることにより、</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全国平均・大阪府平均・類似団体内平均</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のいずれよりも高くなっている。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75,271
74,029
14.31
29,191,411
28,663,609
441,837
16,569,350
29,920,778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93980</xdr:rowOff>
    </xdr:from>
    <xdr:to>
      <xdr:col>24</xdr:col>
      <xdr:colOff>63500</xdr:colOff>
      <xdr:row>34</xdr:row>
      <xdr:rowOff>167132</xdr:rowOff>
    </xdr:to>
    <xdr:cxnSp macro="">
      <xdr:nvCxnSpPr>
        <xdr:cNvPr id="59" name="直線コネクタ 58"/>
        <xdr:cNvCxnSpPr/>
      </xdr:nvCxnSpPr>
      <xdr:spPr>
        <a:xfrm>
          <a:off x="3797300" y="59232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44602</xdr:rowOff>
    </xdr:from>
    <xdr:to>
      <xdr:col>19</xdr:col>
      <xdr:colOff>177800</xdr:colOff>
      <xdr:row>34</xdr:row>
      <xdr:rowOff>93980</xdr:rowOff>
    </xdr:to>
    <xdr:cxnSp macro="">
      <xdr:nvCxnSpPr>
        <xdr:cNvPr id="62" name="直線コネクタ 61"/>
        <xdr:cNvCxnSpPr/>
      </xdr:nvCxnSpPr>
      <xdr:spPr>
        <a:xfrm>
          <a:off x="2908300" y="587390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44602</xdr:rowOff>
    </xdr:from>
    <xdr:to>
      <xdr:col>15</xdr:col>
      <xdr:colOff>50800</xdr:colOff>
      <xdr:row>35</xdr:row>
      <xdr:rowOff>8484</xdr:rowOff>
    </xdr:to>
    <xdr:cxnSp macro="">
      <xdr:nvCxnSpPr>
        <xdr:cNvPr id="65" name="直線コネクタ 64"/>
        <xdr:cNvCxnSpPr/>
      </xdr:nvCxnSpPr>
      <xdr:spPr>
        <a:xfrm flipV="1">
          <a:off x="2019300" y="5873902"/>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141986</xdr:rowOff>
    </xdr:from>
    <xdr:to>
      <xdr:col>10</xdr:col>
      <xdr:colOff>114300</xdr:colOff>
      <xdr:row>35</xdr:row>
      <xdr:rowOff>8484</xdr:rowOff>
    </xdr:to>
    <xdr:cxnSp macro="">
      <xdr:nvCxnSpPr>
        <xdr:cNvPr id="68" name="直線コネクタ 67"/>
        <xdr:cNvCxnSpPr/>
      </xdr:nvCxnSpPr>
      <xdr:spPr>
        <a:xfrm>
          <a:off x="1130300" y="597128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116332</xdr:rowOff>
    </xdr:from>
    <xdr:to>
      <xdr:col>24</xdr:col>
      <xdr:colOff>114300</xdr:colOff>
      <xdr:row>35</xdr:row>
      <xdr:rowOff>46482</xdr:rowOff>
    </xdr:to>
    <xdr:sp macro="" textlink="">
      <xdr:nvSpPr>
        <xdr:cNvPr id="78" name="楕円 77"/>
        <xdr:cNvSpPr/>
      </xdr:nvSpPr>
      <xdr:spPr>
        <a:xfrm>
          <a:off x="45847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139209</xdr:rowOff>
    </xdr:from>
    <xdr:ext cx="469744" cy="259045"/>
    <xdr:sp macro="" textlink="">
      <xdr:nvSpPr>
        <xdr:cNvPr id="79" name="議会費該当値テキスト"/>
        <xdr:cNvSpPr txBox="1"/>
      </xdr:nvSpPr>
      <xdr:spPr>
        <a:xfrm>
          <a:off x="4686300"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43180</xdr:rowOff>
    </xdr:from>
    <xdr:to>
      <xdr:col>20</xdr:col>
      <xdr:colOff>38100</xdr:colOff>
      <xdr:row>34</xdr:row>
      <xdr:rowOff>144780</xdr:rowOff>
    </xdr:to>
    <xdr:sp macro="" textlink="">
      <xdr:nvSpPr>
        <xdr:cNvPr id="80" name="楕円 79"/>
        <xdr:cNvSpPr/>
      </xdr:nvSpPr>
      <xdr:spPr>
        <a:xfrm>
          <a:off x="3746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161307</xdr:rowOff>
    </xdr:from>
    <xdr:ext cx="469744" cy="259045"/>
    <xdr:sp macro="" textlink="">
      <xdr:nvSpPr>
        <xdr:cNvPr id="81" name="テキスト ボックス 80"/>
        <xdr:cNvSpPr txBox="1"/>
      </xdr:nvSpPr>
      <xdr:spPr>
        <a:xfrm>
          <a:off x="3562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165252</xdr:rowOff>
    </xdr:from>
    <xdr:to>
      <xdr:col>15</xdr:col>
      <xdr:colOff>101600</xdr:colOff>
      <xdr:row>34</xdr:row>
      <xdr:rowOff>95402</xdr:rowOff>
    </xdr:to>
    <xdr:sp macro="" textlink="">
      <xdr:nvSpPr>
        <xdr:cNvPr id="82" name="楕円 81"/>
        <xdr:cNvSpPr/>
      </xdr:nvSpPr>
      <xdr:spPr>
        <a:xfrm>
          <a:off x="2857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111929</xdr:rowOff>
    </xdr:from>
    <xdr:ext cx="469744" cy="259045"/>
    <xdr:sp macro="" textlink="">
      <xdr:nvSpPr>
        <xdr:cNvPr id="83" name="テキスト ボックス 82"/>
        <xdr:cNvSpPr txBox="1"/>
      </xdr:nvSpPr>
      <xdr:spPr>
        <a:xfrm>
          <a:off x="2673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129134</xdr:rowOff>
    </xdr:from>
    <xdr:to>
      <xdr:col>10</xdr:col>
      <xdr:colOff>165100</xdr:colOff>
      <xdr:row>35</xdr:row>
      <xdr:rowOff>59284</xdr:rowOff>
    </xdr:to>
    <xdr:sp macro="" textlink="">
      <xdr:nvSpPr>
        <xdr:cNvPr id="84" name="楕円 83"/>
        <xdr:cNvSpPr/>
      </xdr:nvSpPr>
      <xdr:spPr>
        <a:xfrm>
          <a:off x="1968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50411</xdr:rowOff>
    </xdr:from>
    <xdr:ext cx="469744" cy="259045"/>
    <xdr:sp macro="" textlink="">
      <xdr:nvSpPr>
        <xdr:cNvPr id="85" name="テキスト ボックス 84"/>
        <xdr:cNvSpPr txBox="1"/>
      </xdr:nvSpPr>
      <xdr:spPr>
        <a:xfrm>
          <a:off x="1784428"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91186</xdr:rowOff>
    </xdr:from>
    <xdr:to>
      <xdr:col>6</xdr:col>
      <xdr:colOff>38100</xdr:colOff>
      <xdr:row>35</xdr:row>
      <xdr:rowOff>21336</xdr:rowOff>
    </xdr:to>
    <xdr:sp macro="" textlink="">
      <xdr:nvSpPr>
        <xdr:cNvPr id="86" name="楕円 85"/>
        <xdr:cNvSpPr/>
      </xdr:nvSpPr>
      <xdr:spPr>
        <a:xfrm>
          <a:off x="1079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12463</xdr:rowOff>
    </xdr:from>
    <xdr:ext cx="469744" cy="259045"/>
    <xdr:sp macro="" textlink="">
      <xdr:nvSpPr>
        <xdr:cNvPr id="87" name="テキスト ボックス 86"/>
        <xdr:cNvSpPr txBox="1"/>
      </xdr:nvSpPr>
      <xdr:spPr>
        <a:xfrm>
          <a:off x="895428"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106375</xdr:rowOff>
    </xdr:from>
    <xdr:to>
      <xdr:col>24</xdr:col>
      <xdr:colOff>63500</xdr:colOff>
      <xdr:row>59</xdr:row>
      <xdr:rowOff>28664</xdr:rowOff>
    </xdr:to>
    <xdr:cxnSp macro="">
      <xdr:nvCxnSpPr>
        <xdr:cNvPr id="117" name="直線コネクタ 116"/>
        <xdr:cNvCxnSpPr/>
      </xdr:nvCxnSpPr>
      <xdr:spPr>
        <a:xfrm flipV="1">
          <a:off x="3797300" y="10050475"/>
          <a:ext cx="8382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94577</xdr:rowOff>
    </xdr:from>
    <xdr:to>
      <xdr:col>19</xdr:col>
      <xdr:colOff>177800</xdr:colOff>
      <xdr:row>59</xdr:row>
      <xdr:rowOff>28664</xdr:rowOff>
    </xdr:to>
    <xdr:cxnSp macro="">
      <xdr:nvCxnSpPr>
        <xdr:cNvPr id="120" name="直線コネクタ 119"/>
        <xdr:cNvCxnSpPr/>
      </xdr:nvCxnSpPr>
      <xdr:spPr>
        <a:xfrm>
          <a:off x="2908300" y="10038677"/>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94577</xdr:rowOff>
    </xdr:from>
    <xdr:to>
      <xdr:col>15</xdr:col>
      <xdr:colOff>50800</xdr:colOff>
      <xdr:row>59</xdr:row>
      <xdr:rowOff>64135</xdr:rowOff>
    </xdr:to>
    <xdr:cxnSp macro="">
      <xdr:nvCxnSpPr>
        <xdr:cNvPr id="123" name="直線コネクタ 122"/>
        <xdr:cNvCxnSpPr/>
      </xdr:nvCxnSpPr>
      <xdr:spPr>
        <a:xfrm flipV="1">
          <a:off x="2019300" y="10038677"/>
          <a:ext cx="889000" cy="1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42380</xdr:rowOff>
    </xdr:from>
    <xdr:to>
      <xdr:col>10</xdr:col>
      <xdr:colOff>114300</xdr:colOff>
      <xdr:row>59</xdr:row>
      <xdr:rowOff>64135</xdr:rowOff>
    </xdr:to>
    <xdr:cxnSp macro="">
      <xdr:nvCxnSpPr>
        <xdr:cNvPr id="126" name="直線コネクタ 125"/>
        <xdr:cNvCxnSpPr/>
      </xdr:nvCxnSpPr>
      <xdr:spPr>
        <a:xfrm>
          <a:off x="1130300" y="9986480"/>
          <a:ext cx="889000" cy="1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55575</xdr:rowOff>
    </xdr:from>
    <xdr:to>
      <xdr:col>24</xdr:col>
      <xdr:colOff>114300</xdr:colOff>
      <xdr:row>58</xdr:row>
      <xdr:rowOff>157175</xdr:rowOff>
    </xdr:to>
    <xdr:sp macro="" textlink="">
      <xdr:nvSpPr>
        <xdr:cNvPr id="136" name="楕円 135"/>
        <xdr:cNvSpPr/>
      </xdr:nvSpPr>
      <xdr:spPr>
        <a:xfrm>
          <a:off x="4584700" y="99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34002</xdr:rowOff>
    </xdr:from>
    <xdr:ext cx="534377" cy="259045"/>
    <xdr:sp macro="" textlink="">
      <xdr:nvSpPr>
        <xdr:cNvPr id="137" name="総務費該当値テキスト"/>
        <xdr:cNvSpPr txBox="1"/>
      </xdr:nvSpPr>
      <xdr:spPr>
        <a:xfrm>
          <a:off x="4686300" y="99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149314</xdr:rowOff>
    </xdr:from>
    <xdr:to>
      <xdr:col>20</xdr:col>
      <xdr:colOff>38100</xdr:colOff>
      <xdr:row>59</xdr:row>
      <xdr:rowOff>79464</xdr:rowOff>
    </xdr:to>
    <xdr:sp macro="" textlink="">
      <xdr:nvSpPr>
        <xdr:cNvPr id="138" name="楕円 137"/>
        <xdr:cNvSpPr/>
      </xdr:nvSpPr>
      <xdr:spPr>
        <a:xfrm>
          <a:off x="3746500" y="100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70591</xdr:rowOff>
    </xdr:from>
    <xdr:ext cx="534377" cy="259045"/>
    <xdr:sp macro="" textlink="">
      <xdr:nvSpPr>
        <xdr:cNvPr id="139" name="テキスト ボックス 138"/>
        <xdr:cNvSpPr txBox="1"/>
      </xdr:nvSpPr>
      <xdr:spPr>
        <a:xfrm>
          <a:off x="3530111" y="101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43777</xdr:rowOff>
    </xdr:from>
    <xdr:to>
      <xdr:col>15</xdr:col>
      <xdr:colOff>101600</xdr:colOff>
      <xdr:row>58</xdr:row>
      <xdr:rowOff>145377</xdr:rowOff>
    </xdr:to>
    <xdr:sp macro="" textlink="">
      <xdr:nvSpPr>
        <xdr:cNvPr id="140" name="楕円 139"/>
        <xdr:cNvSpPr/>
      </xdr:nvSpPr>
      <xdr:spPr>
        <a:xfrm>
          <a:off x="2857500" y="99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136504</xdr:rowOff>
    </xdr:from>
    <xdr:ext cx="534377" cy="259045"/>
    <xdr:sp macro="" textlink="">
      <xdr:nvSpPr>
        <xdr:cNvPr id="141" name="テキスト ボックス 140"/>
        <xdr:cNvSpPr txBox="1"/>
      </xdr:nvSpPr>
      <xdr:spPr>
        <a:xfrm>
          <a:off x="2641111" y="100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13335</xdr:rowOff>
    </xdr:from>
    <xdr:to>
      <xdr:col>10</xdr:col>
      <xdr:colOff>165100</xdr:colOff>
      <xdr:row>59</xdr:row>
      <xdr:rowOff>114935</xdr:rowOff>
    </xdr:to>
    <xdr:sp macro="" textlink="">
      <xdr:nvSpPr>
        <xdr:cNvPr id="142" name="楕円 141"/>
        <xdr:cNvSpPr/>
      </xdr:nvSpPr>
      <xdr:spPr>
        <a:xfrm>
          <a:off x="19685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106062</xdr:rowOff>
    </xdr:from>
    <xdr:ext cx="534377" cy="259045"/>
    <xdr:sp macro="" textlink="">
      <xdr:nvSpPr>
        <xdr:cNvPr id="143" name="テキスト ボックス 142"/>
        <xdr:cNvSpPr txBox="1"/>
      </xdr:nvSpPr>
      <xdr:spPr>
        <a:xfrm>
          <a:off x="1752111" y="10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163030</xdr:rowOff>
    </xdr:from>
    <xdr:to>
      <xdr:col>6</xdr:col>
      <xdr:colOff>38100</xdr:colOff>
      <xdr:row>58</xdr:row>
      <xdr:rowOff>93180</xdr:rowOff>
    </xdr:to>
    <xdr:sp macro="" textlink="">
      <xdr:nvSpPr>
        <xdr:cNvPr id="144" name="楕円 143"/>
        <xdr:cNvSpPr/>
      </xdr:nvSpPr>
      <xdr:spPr>
        <a:xfrm>
          <a:off x="1079500" y="99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84307</xdr:rowOff>
    </xdr:from>
    <xdr:ext cx="534377" cy="259045"/>
    <xdr:sp macro="" textlink="">
      <xdr:nvSpPr>
        <xdr:cNvPr id="145" name="テキスト ボックス 144"/>
        <xdr:cNvSpPr txBox="1"/>
      </xdr:nvSpPr>
      <xdr:spPr>
        <a:xfrm>
          <a:off x="863111" y="100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99847</xdr:rowOff>
    </xdr:from>
    <xdr:to>
      <xdr:col>24</xdr:col>
      <xdr:colOff>63500</xdr:colOff>
      <xdr:row>74</xdr:row>
      <xdr:rowOff>1321</xdr:rowOff>
    </xdr:to>
    <xdr:cxnSp macro="">
      <xdr:nvCxnSpPr>
        <xdr:cNvPr id="175" name="直線コネクタ 174"/>
        <xdr:cNvCxnSpPr/>
      </xdr:nvCxnSpPr>
      <xdr:spPr>
        <a:xfrm flipV="1">
          <a:off x="3797300" y="12615697"/>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1321</xdr:rowOff>
    </xdr:from>
    <xdr:to>
      <xdr:col>19</xdr:col>
      <xdr:colOff>177800</xdr:colOff>
      <xdr:row>74</xdr:row>
      <xdr:rowOff>45288</xdr:rowOff>
    </xdr:to>
    <xdr:cxnSp macro="">
      <xdr:nvCxnSpPr>
        <xdr:cNvPr id="178" name="直線コネクタ 177"/>
        <xdr:cNvCxnSpPr/>
      </xdr:nvCxnSpPr>
      <xdr:spPr>
        <a:xfrm flipV="1">
          <a:off x="2908300" y="12688621"/>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45288</xdr:rowOff>
    </xdr:from>
    <xdr:to>
      <xdr:col>15</xdr:col>
      <xdr:colOff>50800</xdr:colOff>
      <xdr:row>74</xdr:row>
      <xdr:rowOff>47472</xdr:rowOff>
    </xdr:to>
    <xdr:cxnSp macro="">
      <xdr:nvCxnSpPr>
        <xdr:cNvPr id="181" name="直線コネクタ 180"/>
        <xdr:cNvCxnSpPr/>
      </xdr:nvCxnSpPr>
      <xdr:spPr>
        <a:xfrm flipV="1">
          <a:off x="2019300" y="12732588"/>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47472</xdr:rowOff>
    </xdr:from>
    <xdr:to>
      <xdr:col>10</xdr:col>
      <xdr:colOff>114300</xdr:colOff>
      <xdr:row>74</xdr:row>
      <xdr:rowOff>170612</xdr:rowOff>
    </xdr:to>
    <xdr:cxnSp macro="">
      <xdr:nvCxnSpPr>
        <xdr:cNvPr id="184" name="直線コネクタ 183"/>
        <xdr:cNvCxnSpPr/>
      </xdr:nvCxnSpPr>
      <xdr:spPr>
        <a:xfrm flipV="1">
          <a:off x="1130300" y="12734772"/>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49047</xdr:rowOff>
    </xdr:from>
    <xdr:to>
      <xdr:col>24</xdr:col>
      <xdr:colOff>114300</xdr:colOff>
      <xdr:row>73</xdr:row>
      <xdr:rowOff>150647</xdr:rowOff>
    </xdr:to>
    <xdr:sp macro="" textlink="">
      <xdr:nvSpPr>
        <xdr:cNvPr id="194" name="楕円 193"/>
        <xdr:cNvSpPr/>
      </xdr:nvSpPr>
      <xdr:spPr>
        <a:xfrm>
          <a:off x="4584700" y="125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71924</xdr:rowOff>
    </xdr:from>
    <xdr:ext cx="599010" cy="259045"/>
    <xdr:sp macro="" textlink="">
      <xdr:nvSpPr>
        <xdr:cNvPr id="195" name="民生費該当値テキスト"/>
        <xdr:cNvSpPr txBox="1"/>
      </xdr:nvSpPr>
      <xdr:spPr>
        <a:xfrm>
          <a:off x="4686300" y="1241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121971</xdr:rowOff>
    </xdr:from>
    <xdr:to>
      <xdr:col>20</xdr:col>
      <xdr:colOff>38100</xdr:colOff>
      <xdr:row>74</xdr:row>
      <xdr:rowOff>52121</xdr:rowOff>
    </xdr:to>
    <xdr:sp macro="" textlink="">
      <xdr:nvSpPr>
        <xdr:cNvPr id="196" name="楕円 195"/>
        <xdr:cNvSpPr/>
      </xdr:nvSpPr>
      <xdr:spPr>
        <a:xfrm>
          <a:off x="3746500" y="126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68648</xdr:rowOff>
    </xdr:from>
    <xdr:ext cx="599010" cy="259045"/>
    <xdr:sp macro="" textlink="">
      <xdr:nvSpPr>
        <xdr:cNvPr id="197" name="テキスト ボックス 196"/>
        <xdr:cNvSpPr txBox="1"/>
      </xdr:nvSpPr>
      <xdr:spPr>
        <a:xfrm>
          <a:off x="3497795" y="124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165938</xdr:rowOff>
    </xdr:from>
    <xdr:to>
      <xdr:col>15</xdr:col>
      <xdr:colOff>101600</xdr:colOff>
      <xdr:row>74</xdr:row>
      <xdr:rowOff>96088</xdr:rowOff>
    </xdr:to>
    <xdr:sp macro="" textlink="">
      <xdr:nvSpPr>
        <xdr:cNvPr id="198" name="楕円 197"/>
        <xdr:cNvSpPr/>
      </xdr:nvSpPr>
      <xdr:spPr>
        <a:xfrm>
          <a:off x="2857500" y="126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112615</xdr:rowOff>
    </xdr:from>
    <xdr:ext cx="599010" cy="259045"/>
    <xdr:sp macro="" textlink="">
      <xdr:nvSpPr>
        <xdr:cNvPr id="199" name="テキスト ボックス 198"/>
        <xdr:cNvSpPr txBox="1"/>
      </xdr:nvSpPr>
      <xdr:spPr>
        <a:xfrm>
          <a:off x="2608795" y="1245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168122</xdr:rowOff>
    </xdr:from>
    <xdr:to>
      <xdr:col>10</xdr:col>
      <xdr:colOff>165100</xdr:colOff>
      <xdr:row>74</xdr:row>
      <xdr:rowOff>98272</xdr:rowOff>
    </xdr:to>
    <xdr:sp macro="" textlink="">
      <xdr:nvSpPr>
        <xdr:cNvPr id="200" name="楕円 199"/>
        <xdr:cNvSpPr/>
      </xdr:nvSpPr>
      <xdr:spPr>
        <a:xfrm>
          <a:off x="1968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114799</xdr:rowOff>
    </xdr:from>
    <xdr:ext cx="599010" cy="259045"/>
    <xdr:sp macro="" textlink="">
      <xdr:nvSpPr>
        <xdr:cNvPr id="201" name="テキスト ボックス 200"/>
        <xdr:cNvSpPr txBox="1"/>
      </xdr:nvSpPr>
      <xdr:spPr>
        <a:xfrm>
          <a:off x="1719795" y="1245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119812</xdr:rowOff>
    </xdr:from>
    <xdr:to>
      <xdr:col>6</xdr:col>
      <xdr:colOff>38100</xdr:colOff>
      <xdr:row>75</xdr:row>
      <xdr:rowOff>49962</xdr:rowOff>
    </xdr:to>
    <xdr:sp macro="" textlink="">
      <xdr:nvSpPr>
        <xdr:cNvPr id="202" name="楕円 201"/>
        <xdr:cNvSpPr/>
      </xdr:nvSpPr>
      <xdr:spPr>
        <a:xfrm>
          <a:off x="1079500" y="12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66489</xdr:rowOff>
    </xdr:from>
    <xdr:ext cx="599010" cy="259045"/>
    <xdr:sp macro="" textlink="">
      <xdr:nvSpPr>
        <xdr:cNvPr id="203" name="テキスト ボックス 202"/>
        <xdr:cNvSpPr txBox="1"/>
      </xdr:nvSpPr>
      <xdr:spPr>
        <a:xfrm>
          <a:off x="830795" y="125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91618</xdr:rowOff>
    </xdr:from>
    <xdr:to>
      <xdr:col>24</xdr:col>
      <xdr:colOff>63500</xdr:colOff>
      <xdr:row>97</xdr:row>
      <xdr:rowOff>92551</xdr:rowOff>
    </xdr:to>
    <xdr:cxnSp macro="">
      <xdr:nvCxnSpPr>
        <xdr:cNvPr id="233" name="直線コネクタ 232"/>
        <xdr:cNvCxnSpPr/>
      </xdr:nvCxnSpPr>
      <xdr:spPr>
        <a:xfrm flipV="1">
          <a:off x="3797300" y="16722268"/>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94532</xdr:rowOff>
    </xdr:from>
    <xdr:to>
      <xdr:col>19</xdr:col>
      <xdr:colOff>177800</xdr:colOff>
      <xdr:row>97</xdr:row>
      <xdr:rowOff>92551</xdr:rowOff>
    </xdr:to>
    <xdr:cxnSp macro="">
      <xdr:nvCxnSpPr>
        <xdr:cNvPr id="236" name="直線コネクタ 235"/>
        <xdr:cNvCxnSpPr/>
      </xdr:nvCxnSpPr>
      <xdr:spPr>
        <a:xfrm>
          <a:off x="2908300" y="16553732"/>
          <a:ext cx="889000" cy="1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94532</xdr:rowOff>
    </xdr:from>
    <xdr:to>
      <xdr:col>15</xdr:col>
      <xdr:colOff>50800</xdr:colOff>
      <xdr:row>97</xdr:row>
      <xdr:rowOff>46831</xdr:rowOff>
    </xdr:to>
    <xdr:cxnSp macro="">
      <xdr:nvCxnSpPr>
        <xdr:cNvPr id="239" name="直線コネクタ 238"/>
        <xdr:cNvCxnSpPr/>
      </xdr:nvCxnSpPr>
      <xdr:spPr>
        <a:xfrm flipV="1">
          <a:off x="2019300" y="16553732"/>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25305</xdr:rowOff>
    </xdr:from>
    <xdr:to>
      <xdr:col>10</xdr:col>
      <xdr:colOff>114300</xdr:colOff>
      <xdr:row>97</xdr:row>
      <xdr:rowOff>46831</xdr:rowOff>
    </xdr:to>
    <xdr:cxnSp macro="">
      <xdr:nvCxnSpPr>
        <xdr:cNvPr id="242" name="直線コネクタ 241"/>
        <xdr:cNvCxnSpPr/>
      </xdr:nvCxnSpPr>
      <xdr:spPr>
        <a:xfrm>
          <a:off x="1130300" y="16655955"/>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40818</xdr:rowOff>
    </xdr:from>
    <xdr:to>
      <xdr:col>24</xdr:col>
      <xdr:colOff>114300</xdr:colOff>
      <xdr:row>97</xdr:row>
      <xdr:rowOff>142418</xdr:rowOff>
    </xdr:to>
    <xdr:sp macro="" textlink="">
      <xdr:nvSpPr>
        <xdr:cNvPr id="252" name="楕円 251"/>
        <xdr:cNvSpPr/>
      </xdr:nvSpPr>
      <xdr:spPr>
        <a:xfrm>
          <a:off x="4584700" y="166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63695</xdr:rowOff>
    </xdr:from>
    <xdr:ext cx="534377" cy="259045"/>
    <xdr:sp macro="" textlink="">
      <xdr:nvSpPr>
        <xdr:cNvPr id="253" name="衛生費該当値テキスト"/>
        <xdr:cNvSpPr txBox="1"/>
      </xdr:nvSpPr>
      <xdr:spPr>
        <a:xfrm>
          <a:off x="4686300" y="165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41751</xdr:rowOff>
    </xdr:from>
    <xdr:to>
      <xdr:col>20</xdr:col>
      <xdr:colOff>38100</xdr:colOff>
      <xdr:row>97</xdr:row>
      <xdr:rowOff>143351</xdr:rowOff>
    </xdr:to>
    <xdr:sp macro="" textlink="">
      <xdr:nvSpPr>
        <xdr:cNvPr id="254" name="楕円 253"/>
        <xdr:cNvSpPr/>
      </xdr:nvSpPr>
      <xdr:spPr>
        <a:xfrm>
          <a:off x="3746500" y="166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159878</xdr:rowOff>
    </xdr:from>
    <xdr:ext cx="534377" cy="259045"/>
    <xdr:sp macro="" textlink="">
      <xdr:nvSpPr>
        <xdr:cNvPr id="255" name="テキスト ボックス 254"/>
        <xdr:cNvSpPr txBox="1"/>
      </xdr:nvSpPr>
      <xdr:spPr>
        <a:xfrm>
          <a:off x="3530111" y="164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43732</xdr:rowOff>
    </xdr:from>
    <xdr:to>
      <xdr:col>15</xdr:col>
      <xdr:colOff>101600</xdr:colOff>
      <xdr:row>96</xdr:row>
      <xdr:rowOff>145332</xdr:rowOff>
    </xdr:to>
    <xdr:sp macro="" textlink="">
      <xdr:nvSpPr>
        <xdr:cNvPr id="256" name="楕円 255"/>
        <xdr:cNvSpPr/>
      </xdr:nvSpPr>
      <xdr:spPr>
        <a:xfrm>
          <a:off x="2857500" y="165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161859</xdr:rowOff>
    </xdr:from>
    <xdr:ext cx="534377" cy="259045"/>
    <xdr:sp macro="" textlink="">
      <xdr:nvSpPr>
        <xdr:cNvPr id="257" name="テキスト ボックス 256"/>
        <xdr:cNvSpPr txBox="1"/>
      </xdr:nvSpPr>
      <xdr:spPr>
        <a:xfrm>
          <a:off x="2641111" y="162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167481</xdr:rowOff>
    </xdr:from>
    <xdr:to>
      <xdr:col>10</xdr:col>
      <xdr:colOff>165100</xdr:colOff>
      <xdr:row>97</xdr:row>
      <xdr:rowOff>97631</xdr:rowOff>
    </xdr:to>
    <xdr:sp macro="" textlink="">
      <xdr:nvSpPr>
        <xdr:cNvPr id="258" name="楕円 257"/>
        <xdr:cNvSpPr/>
      </xdr:nvSpPr>
      <xdr:spPr>
        <a:xfrm>
          <a:off x="1968500" y="16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114158</xdr:rowOff>
    </xdr:from>
    <xdr:ext cx="534377" cy="259045"/>
    <xdr:sp macro="" textlink="">
      <xdr:nvSpPr>
        <xdr:cNvPr id="259" name="テキスト ボックス 258"/>
        <xdr:cNvSpPr txBox="1"/>
      </xdr:nvSpPr>
      <xdr:spPr>
        <a:xfrm>
          <a:off x="1752111" y="164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145955</xdr:rowOff>
    </xdr:from>
    <xdr:to>
      <xdr:col>6</xdr:col>
      <xdr:colOff>38100</xdr:colOff>
      <xdr:row>97</xdr:row>
      <xdr:rowOff>76105</xdr:rowOff>
    </xdr:to>
    <xdr:sp macro="" textlink="">
      <xdr:nvSpPr>
        <xdr:cNvPr id="260" name="楕円 259"/>
        <xdr:cNvSpPr/>
      </xdr:nvSpPr>
      <xdr:spPr>
        <a:xfrm>
          <a:off x="1079500" y="166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92632</xdr:rowOff>
    </xdr:from>
    <xdr:ext cx="534377" cy="259045"/>
    <xdr:sp macro="" textlink="">
      <xdr:nvSpPr>
        <xdr:cNvPr id="261" name="テキスト ボックス 260"/>
        <xdr:cNvSpPr txBox="1"/>
      </xdr:nvSpPr>
      <xdr:spPr>
        <a:xfrm>
          <a:off x="863111" y="163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110934</xdr:rowOff>
    </xdr:from>
    <xdr:to>
      <xdr:col>55</xdr:col>
      <xdr:colOff>0</xdr:colOff>
      <xdr:row>38</xdr:row>
      <xdr:rowOff>117221</xdr:rowOff>
    </xdr:to>
    <xdr:cxnSp macro="">
      <xdr:nvCxnSpPr>
        <xdr:cNvPr id="290" name="直線コネクタ 289"/>
        <xdr:cNvCxnSpPr/>
      </xdr:nvCxnSpPr>
      <xdr:spPr>
        <a:xfrm>
          <a:off x="9639300" y="6626034"/>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109601</xdr:rowOff>
    </xdr:from>
    <xdr:to>
      <xdr:col>50</xdr:col>
      <xdr:colOff>114300</xdr:colOff>
      <xdr:row>38</xdr:row>
      <xdr:rowOff>110934</xdr:rowOff>
    </xdr:to>
    <xdr:cxnSp macro="">
      <xdr:nvCxnSpPr>
        <xdr:cNvPr id="293" name="直線コネクタ 292"/>
        <xdr:cNvCxnSpPr/>
      </xdr:nvCxnSpPr>
      <xdr:spPr>
        <a:xfrm>
          <a:off x="8750300" y="662470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109601</xdr:rowOff>
    </xdr:from>
    <xdr:to>
      <xdr:col>45</xdr:col>
      <xdr:colOff>177800</xdr:colOff>
      <xdr:row>38</xdr:row>
      <xdr:rowOff>110554</xdr:rowOff>
    </xdr:to>
    <xdr:cxnSp macro="">
      <xdr:nvCxnSpPr>
        <xdr:cNvPr id="296" name="直線コネクタ 295"/>
        <xdr:cNvCxnSpPr/>
      </xdr:nvCxnSpPr>
      <xdr:spPr>
        <a:xfrm flipV="1">
          <a:off x="7861300" y="662470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105219</xdr:rowOff>
    </xdr:from>
    <xdr:to>
      <xdr:col>41</xdr:col>
      <xdr:colOff>50800</xdr:colOff>
      <xdr:row>38</xdr:row>
      <xdr:rowOff>110554</xdr:rowOff>
    </xdr:to>
    <xdr:cxnSp macro="">
      <xdr:nvCxnSpPr>
        <xdr:cNvPr id="299" name="直線コネクタ 298"/>
        <xdr:cNvCxnSpPr/>
      </xdr:nvCxnSpPr>
      <xdr:spPr>
        <a:xfrm>
          <a:off x="6972300" y="662031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66421</xdr:rowOff>
    </xdr:from>
    <xdr:to>
      <xdr:col>55</xdr:col>
      <xdr:colOff>50800</xdr:colOff>
      <xdr:row>38</xdr:row>
      <xdr:rowOff>168021</xdr:rowOff>
    </xdr:to>
    <xdr:sp macro="" textlink="">
      <xdr:nvSpPr>
        <xdr:cNvPr id="309" name="楕円 308"/>
        <xdr:cNvSpPr/>
      </xdr:nvSpPr>
      <xdr:spPr>
        <a:xfrm>
          <a:off x="104267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60134</xdr:rowOff>
    </xdr:from>
    <xdr:to>
      <xdr:col>50</xdr:col>
      <xdr:colOff>165100</xdr:colOff>
      <xdr:row>38</xdr:row>
      <xdr:rowOff>161734</xdr:rowOff>
    </xdr:to>
    <xdr:sp macro="" textlink="">
      <xdr:nvSpPr>
        <xdr:cNvPr id="311" name="楕円 310"/>
        <xdr:cNvSpPr/>
      </xdr:nvSpPr>
      <xdr:spPr>
        <a:xfrm>
          <a:off x="9588500" y="65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152861</xdr:rowOff>
    </xdr:from>
    <xdr:ext cx="378565" cy="259045"/>
    <xdr:sp macro="" textlink="">
      <xdr:nvSpPr>
        <xdr:cNvPr id="312" name="テキスト ボックス 311"/>
        <xdr:cNvSpPr txBox="1"/>
      </xdr:nvSpPr>
      <xdr:spPr>
        <a:xfrm>
          <a:off x="9450017" y="6667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58801</xdr:rowOff>
    </xdr:from>
    <xdr:to>
      <xdr:col>46</xdr:col>
      <xdr:colOff>38100</xdr:colOff>
      <xdr:row>38</xdr:row>
      <xdr:rowOff>160401</xdr:rowOff>
    </xdr:to>
    <xdr:sp macro="" textlink="">
      <xdr:nvSpPr>
        <xdr:cNvPr id="313" name="楕円 312"/>
        <xdr:cNvSpPr/>
      </xdr:nvSpPr>
      <xdr:spPr>
        <a:xfrm>
          <a:off x="8699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151528</xdr:rowOff>
    </xdr:from>
    <xdr:ext cx="378565" cy="259045"/>
    <xdr:sp macro="" textlink="">
      <xdr:nvSpPr>
        <xdr:cNvPr id="314" name="テキスト ボックス 313"/>
        <xdr:cNvSpPr txBox="1"/>
      </xdr:nvSpPr>
      <xdr:spPr>
        <a:xfrm>
          <a:off x="8561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59754</xdr:rowOff>
    </xdr:from>
    <xdr:to>
      <xdr:col>41</xdr:col>
      <xdr:colOff>101600</xdr:colOff>
      <xdr:row>38</xdr:row>
      <xdr:rowOff>161354</xdr:rowOff>
    </xdr:to>
    <xdr:sp macro="" textlink="">
      <xdr:nvSpPr>
        <xdr:cNvPr id="315" name="楕円 314"/>
        <xdr:cNvSpPr/>
      </xdr:nvSpPr>
      <xdr:spPr>
        <a:xfrm>
          <a:off x="7810500" y="6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152481</xdr:rowOff>
    </xdr:from>
    <xdr:ext cx="378565" cy="259045"/>
    <xdr:sp macro="" textlink="">
      <xdr:nvSpPr>
        <xdr:cNvPr id="316" name="テキスト ボックス 315"/>
        <xdr:cNvSpPr txBox="1"/>
      </xdr:nvSpPr>
      <xdr:spPr>
        <a:xfrm>
          <a:off x="7672017" y="666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54419</xdr:rowOff>
    </xdr:from>
    <xdr:to>
      <xdr:col>36</xdr:col>
      <xdr:colOff>165100</xdr:colOff>
      <xdr:row>38</xdr:row>
      <xdr:rowOff>156019</xdr:rowOff>
    </xdr:to>
    <xdr:sp macro="" textlink="">
      <xdr:nvSpPr>
        <xdr:cNvPr id="317" name="楕円 316"/>
        <xdr:cNvSpPr/>
      </xdr:nvSpPr>
      <xdr:spPr>
        <a:xfrm>
          <a:off x="6921500" y="65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147146</xdr:rowOff>
    </xdr:from>
    <xdr:ext cx="378565" cy="259045"/>
    <xdr:sp macro="" textlink="">
      <xdr:nvSpPr>
        <xdr:cNvPr id="318" name="テキスト ボックス 317"/>
        <xdr:cNvSpPr txBox="1"/>
      </xdr:nvSpPr>
      <xdr:spPr>
        <a:xfrm>
          <a:off x="6783017" y="66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122944</xdr:rowOff>
    </xdr:from>
    <xdr:to>
      <xdr:col>55</xdr:col>
      <xdr:colOff>0</xdr:colOff>
      <xdr:row>58</xdr:row>
      <xdr:rowOff>124658</xdr:rowOff>
    </xdr:to>
    <xdr:cxnSp macro="">
      <xdr:nvCxnSpPr>
        <xdr:cNvPr id="345" name="直線コネクタ 344"/>
        <xdr:cNvCxnSpPr/>
      </xdr:nvCxnSpPr>
      <xdr:spPr>
        <a:xfrm>
          <a:off x="9639300" y="1006704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122944</xdr:rowOff>
    </xdr:from>
    <xdr:to>
      <xdr:col>50</xdr:col>
      <xdr:colOff>114300</xdr:colOff>
      <xdr:row>58</xdr:row>
      <xdr:rowOff>127012</xdr:rowOff>
    </xdr:to>
    <xdr:cxnSp macro="">
      <xdr:nvCxnSpPr>
        <xdr:cNvPr id="348" name="直線コネクタ 347"/>
        <xdr:cNvCxnSpPr/>
      </xdr:nvCxnSpPr>
      <xdr:spPr>
        <a:xfrm flipV="1">
          <a:off x="8750300" y="10067044"/>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127012</xdr:rowOff>
    </xdr:from>
    <xdr:to>
      <xdr:col>45</xdr:col>
      <xdr:colOff>177800</xdr:colOff>
      <xdr:row>58</xdr:row>
      <xdr:rowOff>129596</xdr:rowOff>
    </xdr:to>
    <xdr:cxnSp macro="">
      <xdr:nvCxnSpPr>
        <xdr:cNvPr id="351" name="直線コネクタ 350"/>
        <xdr:cNvCxnSpPr/>
      </xdr:nvCxnSpPr>
      <xdr:spPr>
        <a:xfrm flipV="1">
          <a:off x="7861300" y="10071112"/>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129596</xdr:rowOff>
    </xdr:from>
    <xdr:to>
      <xdr:col>41</xdr:col>
      <xdr:colOff>50800</xdr:colOff>
      <xdr:row>58</xdr:row>
      <xdr:rowOff>132659</xdr:rowOff>
    </xdr:to>
    <xdr:cxnSp macro="">
      <xdr:nvCxnSpPr>
        <xdr:cNvPr id="354" name="直線コネクタ 353"/>
        <xdr:cNvCxnSpPr/>
      </xdr:nvCxnSpPr>
      <xdr:spPr>
        <a:xfrm flipV="1">
          <a:off x="6972300" y="1007369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73858</xdr:rowOff>
    </xdr:from>
    <xdr:to>
      <xdr:col>55</xdr:col>
      <xdr:colOff>50800</xdr:colOff>
      <xdr:row>59</xdr:row>
      <xdr:rowOff>4008</xdr:rowOff>
    </xdr:to>
    <xdr:sp macro="" textlink="">
      <xdr:nvSpPr>
        <xdr:cNvPr id="364" name="楕円 363"/>
        <xdr:cNvSpPr/>
      </xdr:nvSpPr>
      <xdr:spPr>
        <a:xfrm>
          <a:off x="104267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160235</xdr:rowOff>
    </xdr:from>
    <xdr:ext cx="378565" cy="259045"/>
    <xdr:sp macro="" textlink="">
      <xdr:nvSpPr>
        <xdr:cNvPr id="365" name="農林水産業費該当値テキスト"/>
        <xdr:cNvSpPr txBox="1"/>
      </xdr:nvSpPr>
      <xdr:spPr>
        <a:xfrm>
          <a:off x="10528300" y="993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72144</xdr:rowOff>
    </xdr:from>
    <xdr:to>
      <xdr:col>50</xdr:col>
      <xdr:colOff>165100</xdr:colOff>
      <xdr:row>59</xdr:row>
      <xdr:rowOff>2294</xdr:rowOff>
    </xdr:to>
    <xdr:sp macro="" textlink="">
      <xdr:nvSpPr>
        <xdr:cNvPr id="366" name="楕円 365"/>
        <xdr:cNvSpPr/>
      </xdr:nvSpPr>
      <xdr:spPr>
        <a:xfrm>
          <a:off x="9588500" y="10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164871</xdr:rowOff>
    </xdr:from>
    <xdr:ext cx="378565" cy="259045"/>
    <xdr:sp macro="" textlink="">
      <xdr:nvSpPr>
        <xdr:cNvPr id="367" name="テキスト ボックス 366"/>
        <xdr:cNvSpPr txBox="1"/>
      </xdr:nvSpPr>
      <xdr:spPr>
        <a:xfrm>
          <a:off x="9450017" y="1010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76212</xdr:rowOff>
    </xdr:from>
    <xdr:to>
      <xdr:col>46</xdr:col>
      <xdr:colOff>38100</xdr:colOff>
      <xdr:row>59</xdr:row>
      <xdr:rowOff>6362</xdr:rowOff>
    </xdr:to>
    <xdr:sp macro="" textlink="">
      <xdr:nvSpPr>
        <xdr:cNvPr id="368" name="楕円 367"/>
        <xdr:cNvSpPr/>
      </xdr:nvSpPr>
      <xdr:spPr>
        <a:xfrm>
          <a:off x="8699500" y="10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168939</xdr:rowOff>
    </xdr:from>
    <xdr:ext cx="378565" cy="259045"/>
    <xdr:sp macro="" textlink="">
      <xdr:nvSpPr>
        <xdr:cNvPr id="369" name="テキスト ボックス 368"/>
        <xdr:cNvSpPr txBox="1"/>
      </xdr:nvSpPr>
      <xdr:spPr>
        <a:xfrm>
          <a:off x="8561017" y="10113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78796</xdr:rowOff>
    </xdr:from>
    <xdr:to>
      <xdr:col>41</xdr:col>
      <xdr:colOff>101600</xdr:colOff>
      <xdr:row>59</xdr:row>
      <xdr:rowOff>8946</xdr:rowOff>
    </xdr:to>
    <xdr:sp macro="" textlink="">
      <xdr:nvSpPr>
        <xdr:cNvPr id="370" name="楕円 369"/>
        <xdr:cNvSpPr/>
      </xdr:nvSpPr>
      <xdr:spPr>
        <a:xfrm>
          <a:off x="7810500" y="100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xdr:rowOff>
    </xdr:from>
    <xdr:ext cx="378565" cy="259045"/>
    <xdr:sp macro="" textlink="">
      <xdr:nvSpPr>
        <xdr:cNvPr id="371" name="テキスト ボックス 370"/>
        <xdr:cNvSpPr txBox="1"/>
      </xdr:nvSpPr>
      <xdr:spPr>
        <a:xfrm>
          <a:off x="7672017" y="10115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81859</xdr:rowOff>
    </xdr:from>
    <xdr:to>
      <xdr:col>36</xdr:col>
      <xdr:colOff>165100</xdr:colOff>
      <xdr:row>59</xdr:row>
      <xdr:rowOff>12009</xdr:rowOff>
    </xdr:to>
    <xdr:sp macro="" textlink="">
      <xdr:nvSpPr>
        <xdr:cNvPr id="372" name="楕円 371"/>
        <xdr:cNvSpPr/>
      </xdr:nvSpPr>
      <xdr:spPr>
        <a:xfrm>
          <a:off x="6921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3136</xdr:rowOff>
    </xdr:from>
    <xdr:ext cx="378565" cy="259045"/>
    <xdr:sp macro="" textlink="">
      <xdr:nvSpPr>
        <xdr:cNvPr id="373" name="テキスト ボックス 372"/>
        <xdr:cNvSpPr txBox="1"/>
      </xdr:nvSpPr>
      <xdr:spPr>
        <a:xfrm>
          <a:off x="6783017" y="1011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6083</xdr:rowOff>
    </xdr:from>
    <xdr:to>
      <xdr:col>55</xdr:col>
      <xdr:colOff>0</xdr:colOff>
      <xdr:row>79</xdr:row>
      <xdr:rowOff>12979</xdr:rowOff>
    </xdr:to>
    <xdr:cxnSp macro="">
      <xdr:nvCxnSpPr>
        <xdr:cNvPr id="402" name="直線コネクタ 401"/>
        <xdr:cNvCxnSpPr/>
      </xdr:nvCxnSpPr>
      <xdr:spPr>
        <a:xfrm flipV="1">
          <a:off x="9639300" y="13550633"/>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137985</xdr:rowOff>
    </xdr:from>
    <xdr:to>
      <xdr:col>50</xdr:col>
      <xdr:colOff>114300</xdr:colOff>
      <xdr:row>79</xdr:row>
      <xdr:rowOff>12979</xdr:rowOff>
    </xdr:to>
    <xdr:cxnSp macro="">
      <xdr:nvCxnSpPr>
        <xdr:cNvPr id="405" name="直線コネクタ 404"/>
        <xdr:cNvCxnSpPr/>
      </xdr:nvCxnSpPr>
      <xdr:spPr>
        <a:xfrm>
          <a:off x="8750300" y="13511085"/>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137985</xdr:rowOff>
    </xdr:from>
    <xdr:to>
      <xdr:col>45</xdr:col>
      <xdr:colOff>177800</xdr:colOff>
      <xdr:row>79</xdr:row>
      <xdr:rowOff>12331</xdr:rowOff>
    </xdr:to>
    <xdr:cxnSp macro="">
      <xdr:nvCxnSpPr>
        <xdr:cNvPr id="408" name="直線コネクタ 407"/>
        <xdr:cNvCxnSpPr/>
      </xdr:nvCxnSpPr>
      <xdr:spPr>
        <a:xfrm flipV="1">
          <a:off x="7861300" y="13511085"/>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12331</xdr:rowOff>
    </xdr:from>
    <xdr:to>
      <xdr:col>41</xdr:col>
      <xdr:colOff>50800</xdr:colOff>
      <xdr:row>79</xdr:row>
      <xdr:rowOff>13208</xdr:rowOff>
    </xdr:to>
    <xdr:cxnSp macro="">
      <xdr:nvCxnSpPr>
        <xdr:cNvPr id="411" name="直線コネクタ 410"/>
        <xdr:cNvCxnSpPr/>
      </xdr:nvCxnSpPr>
      <xdr:spPr>
        <a:xfrm flipV="1">
          <a:off x="6972300" y="1355688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126733</xdr:rowOff>
    </xdr:from>
    <xdr:to>
      <xdr:col>55</xdr:col>
      <xdr:colOff>50800</xdr:colOff>
      <xdr:row>79</xdr:row>
      <xdr:rowOff>56883</xdr:rowOff>
    </xdr:to>
    <xdr:sp macro="" textlink="">
      <xdr:nvSpPr>
        <xdr:cNvPr id="421" name="楕円 420"/>
        <xdr:cNvSpPr/>
      </xdr:nvSpPr>
      <xdr:spPr>
        <a:xfrm>
          <a:off x="104267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41660</xdr:rowOff>
    </xdr:from>
    <xdr:ext cx="469744" cy="259045"/>
    <xdr:sp macro="" textlink="">
      <xdr:nvSpPr>
        <xdr:cNvPr id="422" name="商工費該当値テキスト"/>
        <xdr:cNvSpPr txBox="1"/>
      </xdr:nvSpPr>
      <xdr:spPr>
        <a:xfrm>
          <a:off x="10528300" y="134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133629</xdr:rowOff>
    </xdr:from>
    <xdr:to>
      <xdr:col>50</xdr:col>
      <xdr:colOff>165100</xdr:colOff>
      <xdr:row>79</xdr:row>
      <xdr:rowOff>63779</xdr:rowOff>
    </xdr:to>
    <xdr:sp macro="" textlink="">
      <xdr:nvSpPr>
        <xdr:cNvPr id="423" name="楕円 422"/>
        <xdr:cNvSpPr/>
      </xdr:nvSpPr>
      <xdr:spPr>
        <a:xfrm>
          <a:off x="9588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54906</xdr:rowOff>
    </xdr:from>
    <xdr:ext cx="378565" cy="259045"/>
    <xdr:sp macro="" textlink="">
      <xdr:nvSpPr>
        <xdr:cNvPr id="424" name="テキスト ボックス 423"/>
        <xdr:cNvSpPr txBox="1"/>
      </xdr:nvSpPr>
      <xdr:spPr>
        <a:xfrm>
          <a:off x="9450017" y="1359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87185</xdr:rowOff>
    </xdr:from>
    <xdr:to>
      <xdr:col>46</xdr:col>
      <xdr:colOff>38100</xdr:colOff>
      <xdr:row>79</xdr:row>
      <xdr:rowOff>17335</xdr:rowOff>
    </xdr:to>
    <xdr:sp macro="" textlink="">
      <xdr:nvSpPr>
        <xdr:cNvPr id="425" name="楕円 424"/>
        <xdr:cNvSpPr/>
      </xdr:nvSpPr>
      <xdr:spPr>
        <a:xfrm>
          <a:off x="8699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8462</xdr:rowOff>
    </xdr:from>
    <xdr:ext cx="469744" cy="259045"/>
    <xdr:sp macro="" textlink="">
      <xdr:nvSpPr>
        <xdr:cNvPr id="426" name="テキスト ボックス 425"/>
        <xdr:cNvSpPr txBox="1"/>
      </xdr:nvSpPr>
      <xdr:spPr>
        <a:xfrm>
          <a:off x="8515428"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132981</xdr:rowOff>
    </xdr:from>
    <xdr:to>
      <xdr:col>41</xdr:col>
      <xdr:colOff>101600</xdr:colOff>
      <xdr:row>79</xdr:row>
      <xdr:rowOff>63131</xdr:rowOff>
    </xdr:to>
    <xdr:sp macro="" textlink="">
      <xdr:nvSpPr>
        <xdr:cNvPr id="427" name="楕円 426"/>
        <xdr:cNvSpPr/>
      </xdr:nvSpPr>
      <xdr:spPr>
        <a:xfrm>
          <a:off x="7810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54258</xdr:rowOff>
    </xdr:from>
    <xdr:ext cx="378565" cy="259045"/>
    <xdr:sp macro="" textlink="">
      <xdr:nvSpPr>
        <xdr:cNvPr id="428" name="テキスト ボックス 427"/>
        <xdr:cNvSpPr txBox="1"/>
      </xdr:nvSpPr>
      <xdr:spPr>
        <a:xfrm>
          <a:off x="7672017" y="1359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133858</xdr:rowOff>
    </xdr:from>
    <xdr:to>
      <xdr:col>36</xdr:col>
      <xdr:colOff>165100</xdr:colOff>
      <xdr:row>79</xdr:row>
      <xdr:rowOff>64008</xdr:rowOff>
    </xdr:to>
    <xdr:sp macro="" textlink="">
      <xdr:nvSpPr>
        <xdr:cNvPr id="429" name="楕円 428"/>
        <xdr:cNvSpPr/>
      </xdr:nvSpPr>
      <xdr:spPr>
        <a:xfrm>
          <a:off x="6921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55135</xdr:rowOff>
    </xdr:from>
    <xdr:ext cx="378565" cy="259045"/>
    <xdr:sp macro="" textlink="">
      <xdr:nvSpPr>
        <xdr:cNvPr id="430" name="テキスト ボックス 429"/>
        <xdr:cNvSpPr txBox="1"/>
      </xdr:nvSpPr>
      <xdr:spPr>
        <a:xfrm>
          <a:off x="6783017" y="1359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94717</xdr:rowOff>
    </xdr:from>
    <xdr:to>
      <xdr:col>55</xdr:col>
      <xdr:colOff>0</xdr:colOff>
      <xdr:row>97</xdr:row>
      <xdr:rowOff>114674</xdr:rowOff>
    </xdr:to>
    <xdr:cxnSp macro="">
      <xdr:nvCxnSpPr>
        <xdr:cNvPr id="457" name="直線コネクタ 456"/>
        <xdr:cNvCxnSpPr/>
      </xdr:nvCxnSpPr>
      <xdr:spPr>
        <a:xfrm>
          <a:off x="9639300" y="16725367"/>
          <a:ext cx="8382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83460</xdr:rowOff>
    </xdr:from>
    <xdr:to>
      <xdr:col>50</xdr:col>
      <xdr:colOff>114300</xdr:colOff>
      <xdr:row>97</xdr:row>
      <xdr:rowOff>94717</xdr:rowOff>
    </xdr:to>
    <xdr:cxnSp macro="">
      <xdr:nvCxnSpPr>
        <xdr:cNvPr id="460" name="直線コネクタ 459"/>
        <xdr:cNvCxnSpPr/>
      </xdr:nvCxnSpPr>
      <xdr:spPr>
        <a:xfrm>
          <a:off x="8750300" y="16714110"/>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58959</xdr:rowOff>
    </xdr:from>
    <xdr:to>
      <xdr:col>45</xdr:col>
      <xdr:colOff>177800</xdr:colOff>
      <xdr:row>97</xdr:row>
      <xdr:rowOff>83460</xdr:rowOff>
    </xdr:to>
    <xdr:cxnSp macro="">
      <xdr:nvCxnSpPr>
        <xdr:cNvPr id="463" name="直線コネクタ 462"/>
        <xdr:cNvCxnSpPr/>
      </xdr:nvCxnSpPr>
      <xdr:spPr>
        <a:xfrm>
          <a:off x="7861300" y="16689609"/>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21002</xdr:rowOff>
    </xdr:from>
    <xdr:to>
      <xdr:col>41</xdr:col>
      <xdr:colOff>50800</xdr:colOff>
      <xdr:row>97</xdr:row>
      <xdr:rowOff>58959</xdr:rowOff>
    </xdr:to>
    <xdr:cxnSp macro="">
      <xdr:nvCxnSpPr>
        <xdr:cNvPr id="466" name="直線コネクタ 465"/>
        <xdr:cNvCxnSpPr/>
      </xdr:nvCxnSpPr>
      <xdr:spPr>
        <a:xfrm>
          <a:off x="6972300" y="16651652"/>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63874</xdr:rowOff>
    </xdr:from>
    <xdr:to>
      <xdr:col>55</xdr:col>
      <xdr:colOff>50800</xdr:colOff>
      <xdr:row>97</xdr:row>
      <xdr:rowOff>165474</xdr:rowOff>
    </xdr:to>
    <xdr:sp macro="" textlink="">
      <xdr:nvSpPr>
        <xdr:cNvPr id="476" name="楕円 475"/>
        <xdr:cNvSpPr/>
      </xdr:nvSpPr>
      <xdr:spPr>
        <a:xfrm>
          <a:off x="10426700" y="166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86751</xdr:rowOff>
    </xdr:from>
    <xdr:ext cx="534377" cy="259045"/>
    <xdr:sp macro="" textlink="">
      <xdr:nvSpPr>
        <xdr:cNvPr id="477" name="土木費該当値テキスト"/>
        <xdr:cNvSpPr txBox="1"/>
      </xdr:nvSpPr>
      <xdr:spPr>
        <a:xfrm>
          <a:off x="10528300" y="165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43917</xdr:rowOff>
    </xdr:from>
    <xdr:to>
      <xdr:col>50</xdr:col>
      <xdr:colOff>165100</xdr:colOff>
      <xdr:row>97</xdr:row>
      <xdr:rowOff>145517</xdr:rowOff>
    </xdr:to>
    <xdr:sp macro="" textlink="">
      <xdr:nvSpPr>
        <xdr:cNvPr id="478" name="楕円 477"/>
        <xdr:cNvSpPr/>
      </xdr:nvSpPr>
      <xdr:spPr>
        <a:xfrm>
          <a:off x="9588500" y="166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162044</xdr:rowOff>
    </xdr:from>
    <xdr:ext cx="534377" cy="259045"/>
    <xdr:sp macro="" textlink="">
      <xdr:nvSpPr>
        <xdr:cNvPr id="479" name="テキスト ボックス 478"/>
        <xdr:cNvSpPr txBox="1"/>
      </xdr:nvSpPr>
      <xdr:spPr>
        <a:xfrm>
          <a:off x="9372111" y="164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32660</xdr:rowOff>
    </xdr:from>
    <xdr:to>
      <xdr:col>46</xdr:col>
      <xdr:colOff>38100</xdr:colOff>
      <xdr:row>97</xdr:row>
      <xdr:rowOff>134260</xdr:rowOff>
    </xdr:to>
    <xdr:sp macro="" textlink="">
      <xdr:nvSpPr>
        <xdr:cNvPr id="480" name="楕円 479"/>
        <xdr:cNvSpPr/>
      </xdr:nvSpPr>
      <xdr:spPr>
        <a:xfrm>
          <a:off x="8699500" y="166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150787</xdr:rowOff>
    </xdr:from>
    <xdr:ext cx="534377" cy="259045"/>
    <xdr:sp macro="" textlink="">
      <xdr:nvSpPr>
        <xdr:cNvPr id="481" name="テキスト ボックス 480"/>
        <xdr:cNvSpPr txBox="1"/>
      </xdr:nvSpPr>
      <xdr:spPr>
        <a:xfrm>
          <a:off x="8483111" y="164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8159</xdr:rowOff>
    </xdr:from>
    <xdr:to>
      <xdr:col>41</xdr:col>
      <xdr:colOff>101600</xdr:colOff>
      <xdr:row>97</xdr:row>
      <xdr:rowOff>109759</xdr:rowOff>
    </xdr:to>
    <xdr:sp macro="" textlink="">
      <xdr:nvSpPr>
        <xdr:cNvPr id="482" name="楕円 481"/>
        <xdr:cNvSpPr/>
      </xdr:nvSpPr>
      <xdr:spPr>
        <a:xfrm>
          <a:off x="78105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126286</xdr:rowOff>
    </xdr:from>
    <xdr:ext cx="534377" cy="259045"/>
    <xdr:sp macro="" textlink="">
      <xdr:nvSpPr>
        <xdr:cNvPr id="483" name="テキスト ボックス 482"/>
        <xdr:cNvSpPr txBox="1"/>
      </xdr:nvSpPr>
      <xdr:spPr>
        <a:xfrm>
          <a:off x="7594111" y="1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141652</xdr:rowOff>
    </xdr:from>
    <xdr:to>
      <xdr:col>36</xdr:col>
      <xdr:colOff>165100</xdr:colOff>
      <xdr:row>97</xdr:row>
      <xdr:rowOff>71802</xdr:rowOff>
    </xdr:to>
    <xdr:sp macro="" textlink="">
      <xdr:nvSpPr>
        <xdr:cNvPr id="484" name="楕円 483"/>
        <xdr:cNvSpPr/>
      </xdr:nvSpPr>
      <xdr:spPr>
        <a:xfrm>
          <a:off x="6921500" y="166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88329</xdr:rowOff>
    </xdr:from>
    <xdr:ext cx="534377" cy="259045"/>
    <xdr:sp macro="" textlink="">
      <xdr:nvSpPr>
        <xdr:cNvPr id="485" name="テキスト ボックス 484"/>
        <xdr:cNvSpPr txBox="1"/>
      </xdr:nvSpPr>
      <xdr:spPr>
        <a:xfrm>
          <a:off x="6705111" y="163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157576</xdr:rowOff>
    </xdr:from>
    <xdr:to>
      <xdr:col>85</xdr:col>
      <xdr:colOff>127000</xdr:colOff>
      <xdr:row>38</xdr:row>
      <xdr:rowOff>98918</xdr:rowOff>
    </xdr:to>
    <xdr:cxnSp macro="">
      <xdr:nvCxnSpPr>
        <xdr:cNvPr id="513" name="直線コネクタ 512"/>
        <xdr:cNvCxnSpPr/>
      </xdr:nvCxnSpPr>
      <xdr:spPr>
        <a:xfrm flipV="1">
          <a:off x="15481300" y="6158326"/>
          <a:ext cx="838200" cy="4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98918</xdr:rowOff>
    </xdr:from>
    <xdr:to>
      <xdr:col>81</xdr:col>
      <xdr:colOff>50800</xdr:colOff>
      <xdr:row>38</xdr:row>
      <xdr:rowOff>170287</xdr:rowOff>
    </xdr:to>
    <xdr:cxnSp macro="">
      <xdr:nvCxnSpPr>
        <xdr:cNvPr id="516" name="直線コネクタ 515"/>
        <xdr:cNvCxnSpPr/>
      </xdr:nvCxnSpPr>
      <xdr:spPr>
        <a:xfrm flipV="1">
          <a:off x="14592300" y="6614018"/>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30841</xdr:rowOff>
    </xdr:from>
    <xdr:to>
      <xdr:col>76</xdr:col>
      <xdr:colOff>114300</xdr:colOff>
      <xdr:row>38</xdr:row>
      <xdr:rowOff>170287</xdr:rowOff>
    </xdr:to>
    <xdr:cxnSp macro="">
      <xdr:nvCxnSpPr>
        <xdr:cNvPr id="519" name="直線コネクタ 518"/>
        <xdr:cNvCxnSpPr/>
      </xdr:nvCxnSpPr>
      <xdr:spPr>
        <a:xfrm>
          <a:off x="13703300" y="654594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30841</xdr:rowOff>
    </xdr:from>
    <xdr:to>
      <xdr:col>71</xdr:col>
      <xdr:colOff>177800</xdr:colOff>
      <xdr:row>38</xdr:row>
      <xdr:rowOff>133299</xdr:rowOff>
    </xdr:to>
    <xdr:cxnSp macro="">
      <xdr:nvCxnSpPr>
        <xdr:cNvPr id="522" name="直線コネクタ 521"/>
        <xdr:cNvCxnSpPr/>
      </xdr:nvCxnSpPr>
      <xdr:spPr>
        <a:xfrm flipV="1">
          <a:off x="12814300" y="6545941"/>
          <a:ext cx="889000" cy="1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106776</xdr:rowOff>
    </xdr:from>
    <xdr:to>
      <xdr:col>85</xdr:col>
      <xdr:colOff>177800</xdr:colOff>
      <xdr:row>36</xdr:row>
      <xdr:rowOff>36926</xdr:rowOff>
    </xdr:to>
    <xdr:sp macro="" textlink="">
      <xdr:nvSpPr>
        <xdr:cNvPr id="532" name="楕円 531"/>
        <xdr:cNvSpPr/>
      </xdr:nvSpPr>
      <xdr:spPr>
        <a:xfrm>
          <a:off x="16268700" y="61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129653</xdr:rowOff>
    </xdr:from>
    <xdr:ext cx="534377" cy="259045"/>
    <xdr:sp macro="" textlink="">
      <xdr:nvSpPr>
        <xdr:cNvPr id="533" name="消防費該当値テキスト"/>
        <xdr:cNvSpPr txBox="1"/>
      </xdr:nvSpPr>
      <xdr:spPr>
        <a:xfrm>
          <a:off x="16370300" y="59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48118</xdr:rowOff>
    </xdr:from>
    <xdr:to>
      <xdr:col>81</xdr:col>
      <xdr:colOff>101600</xdr:colOff>
      <xdr:row>38</xdr:row>
      <xdr:rowOff>149718</xdr:rowOff>
    </xdr:to>
    <xdr:sp macro="" textlink="">
      <xdr:nvSpPr>
        <xdr:cNvPr id="534" name="楕円 533"/>
        <xdr:cNvSpPr/>
      </xdr:nvSpPr>
      <xdr:spPr>
        <a:xfrm>
          <a:off x="15430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140845</xdr:rowOff>
    </xdr:from>
    <xdr:ext cx="534377" cy="259045"/>
    <xdr:sp macro="" textlink="">
      <xdr:nvSpPr>
        <xdr:cNvPr id="535" name="テキスト ボックス 534"/>
        <xdr:cNvSpPr txBox="1"/>
      </xdr:nvSpPr>
      <xdr:spPr>
        <a:xfrm>
          <a:off x="15214111" y="66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119487</xdr:rowOff>
    </xdr:from>
    <xdr:to>
      <xdr:col>76</xdr:col>
      <xdr:colOff>165100</xdr:colOff>
      <xdr:row>39</xdr:row>
      <xdr:rowOff>49637</xdr:rowOff>
    </xdr:to>
    <xdr:sp macro="" textlink="">
      <xdr:nvSpPr>
        <xdr:cNvPr id="536" name="楕円 535"/>
        <xdr:cNvSpPr/>
      </xdr:nvSpPr>
      <xdr:spPr>
        <a:xfrm>
          <a:off x="14541500" y="66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40764</xdr:rowOff>
    </xdr:from>
    <xdr:ext cx="469744" cy="259045"/>
    <xdr:sp macro="" textlink="">
      <xdr:nvSpPr>
        <xdr:cNvPr id="537" name="テキスト ボックス 536"/>
        <xdr:cNvSpPr txBox="1"/>
      </xdr:nvSpPr>
      <xdr:spPr>
        <a:xfrm>
          <a:off x="14357428" y="67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151491</xdr:rowOff>
    </xdr:from>
    <xdr:to>
      <xdr:col>72</xdr:col>
      <xdr:colOff>38100</xdr:colOff>
      <xdr:row>38</xdr:row>
      <xdr:rowOff>81641</xdr:rowOff>
    </xdr:to>
    <xdr:sp macro="" textlink="">
      <xdr:nvSpPr>
        <xdr:cNvPr id="538" name="楕円 537"/>
        <xdr:cNvSpPr/>
      </xdr:nvSpPr>
      <xdr:spPr>
        <a:xfrm>
          <a:off x="13652500" y="64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72768</xdr:rowOff>
    </xdr:from>
    <xdr:ext cx="534377" cy="259045"/>
    <xdr:sp macro="" textlink="">
      <xdr:nvSpPr>
        <xdr:cNvPr id="539" name="テキスト ボックス 538"/>
        <xdr:cNvSpPr txBox="1"/>
      </xdr:nvSpPr>
      <xdr:spPr>
        <a:xfrm>
          <a:off x="13436111" y="65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82499</xdr:rowOff>
    </xdr:from>
    <xdr:to>
      <xdr:col>67</xdr:col>
      <xdr:colOff>101600</xdr:colOff>
      <xdr:row>39</xdr:row>
      <xdr:rowOff>12649</xdr:rowOff>
    </xdr:to>
    <xdr:sp macro="" textlink="">
      <xdr:nvSpPr>
        <xdr:cNvPr id="540" name="楕円 539"/>
        <xdr:cNvSpPr/>
      </xdr:nvSpPr>
      <xdr:spPr>
        <a:xfrm>
          <a:off x="1276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3776</xdr:rowOff>
    </xdr:from>
    <xdr:ext cx="534377" cy="259045"/>
    <xdr:sp macro="" textlink="">
      <xdr:nvSpPr>
        <xdr:cNvPr id="541" name="テキスト ボックス 540"/>
        <xdr:cNvSpPr txBox="1"/>
      </xdr:nvSpPr>
      <xdr:spPr>
        <a:xfrm>
          <a:off x="12547111" y="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149096</xdr:rowOff>
    </xdr:from>
    <xdr:to>
      <xdr:col>85</xdr:col>
      <xdr:colOff>127000</xdr:colOff>
      <xdr:row>57</xdr:row>
      <xdr:rowOff>74869</xdr:rowOff>
    </xdr:to>
    <xdr:cxnSp macro="">
      <xdr:nvCxnSpPr>
        <xdr:cNvPr id="569" name="直線コネクタ 568"/>
        <xdr:cNvCxnSpPr/>
      </xdr:nvCxnSpPr>
      <xdr:spPr>
        <a:xfrm>
          <a:off x="15481300" y="9578846"/>
          <a:ext cx="838200" cy="26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149096</xdr:rowOff>
    </xdr:from>
    <xdr:to>
      <xdr:col>81</xdr:col>
      <xdr:colOff>50800</xdr:colOff>
      <xdr:row>56</xdr:row>
      <xdr:rowOff>141643</xdr:rowOff>
    </xdr:to>
    <xdr:cxnSp macro="">
      <xdr:nvCxnSpPr>
        <xdr:cNvPr id="572" name="直線コネクタ 571"/>
        <xdr:cNvCxnSpPr/>
      </xdr:nvCxnSpPr>
      <xdr:spPr>
        <a:xfrm flipV="1">
          <a:off x="14592300" y="9578846"/>
          <a:ext cx="889000" cy="16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109959</xdr:rowOff>
    </xdr:from>
    <xdr:to>
      <xdr:col>76</xdr:col>
      <xdr:colOff>114300</xdr:colOff>
      <xdr:row>56</xdr:row>
      <xdr:rowOff>141643</xdr:rowOff>
    </xdr:to>
    <xdr:cxnSp macro="">
      <xdr:nvCxnSpPr>
        <xdr:cNvPr id="575" name="直線コネクタ 574"/>
        <xdr:cNvCxnSpPr/>
      </xdr:nvCxnSpPr>
      <xdr:spPr>
        <a:xfrm>
          <a:off x="13703300" y="9711159"/>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109959</xdr:rowOff>
    </xdr:from>
    <xdr:to>
      <xdr:col>71</xdr:col>
      <xdr:colOff>177800</xdr:colOff>
      <xdr:row>57</xdr:row>
      <xdr:rowOff>152662</xdr:rowOff>
    </xdr:to>
    <xdr:cxnSp macro="">
      <xdr:nvCxnSpPr>
        <xdr:cNvPr id="578" name="直線コネクタ 577"/>
        <xdr:cNvCxnSpPr/>
      </xdr:nvCxnSpPr>
      <xdr:spPr>
        <a:xfrm flipV="1">
          <a:off x="12814300" y="9711159"/>
          <a:ext cx="889000" cy="2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24069</xdr:rowOff>
    </xdr:from>
    <xdr:to>
      <xdr:col>85</xdr:col>
      <xdr:colOff>177800</xdr:colOff>
      <xdr:row>57</xdr:row>
      <xdr:rowOff>125669</xdr:rowOff>
    </xdr:to>
    <xdr:sp macro="" textlink="">
      <xdr:nvSpPr>
        <xdr:cNvPr id="588" name="楕円 587"/>
        <xdr:cNvSpPr/>
      </xdr:nvSpPr>
      <xdr:spPr>
        <a:xfrm>
          <a:off x="16268700" y="97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2496</xdr:rowOff>
    </xdr:from>
    <xdr:ext cx="534377" cy="259045"/>
    <xdr:sp macro="" textlink="">
      <xdr:nvSpPr>
        <xdr:cNvPr id="589" name="教育費該当値テキスト"/>
        <xdr:cNvSpPr txBox="1"/>
      </xdr:nvSpPr>
      <xdr:spPr>
        <a:xfrm>
          <a:off x="16370300" y="977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98296</xdr:rowOff>
    </xdr:from>
    <xdr:to>
      <xdr:col>81</xdr:col>
      <xdr:colOff>101600</xdr:colOff>
      <xdr:row>56</xdr:row>
      <xdr:rowOff>28446</xdr:rowOff>
    </xdr:to>
    <xdr:sp macro="" textlink="">
      <xdr:nvSpPr>
        <xdr:cNvPr id="590" name="楕円 589"/>
        <xdr:cNvSpPr/>
      </xdr:nvSpPr>
      <xdr:spPr>
        <a:xfrm>
          <a:off x="15430500" y="95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44973</xdr:rowOff>
    </xdr:from>
    <xdr:ext cx="534377" cy="259045"/>
    <xdr:sp macro="" textlink="">
      <xdr:nvSpPr>
        <xdr:cNvPr id="591" name="テキスト ボックス 590"/>
        <xdr:cNvSpPr txBox="1"/>
      </xdr:nvSpPr>
      <xdr:spPr>
        <a:xfrm>
          <a:off x="15214111" y="93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90843</xdr:rowOff>
    </xdr:from>
    <xdr:to>
      <xdr:col>76</xdr:col>
      <xdr:colOff>165100</xdr:colOff>
      <xdr:row>57</xdr:row>
      <xdr:rowOff>20993</xdr:rowOff>
    </xdr:to>
    <xdr:sp macro="" textlink="">
      <xdr:nvSpPr>
        <xdr:cNvPr id="592" name="楕円 591"/>
        <xdr:cNvSpPr/>
      </xdr:nvSpPr>
      <xdr:spPr>
        <a:xfrm>
          <a:off x="145415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12120</xdr:rowOff>
    </xdr:from>
    <xdr:ext cx="534377" cy="259045"/>
    <xdr:sp macro="" textlink="">
      <xdr:nvSpPr>
        <xdr:cNvPr id="593" name="テキスト ボックス 592"/>
        <xdr:cNvSpPr txBox="1"/>
      </xdr:nvSpPr>
      <xdr:spPr>
        <a:xfrm>
          <a:off x="14325111" y="97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59159</xdr:rowOff>
    </xdr:from>
    <xdr:to>
      <xdr:col>72</xdr:col>
      <xdr:colOff>38100</xdr:colOff>
      <xdr:row>56</xdr:row>
      <xdr:rowOff>160759</xdr:rowOff>
    </xdr:to>
    <xdr:sp macro="" textlink="">
      <xdr:nvSpPr>
        <xdr:cNvPr id="594" name="楕円 593"/>
        <xdr:cNvSpPr/>
      </xdr:nvSpPr>
      <xdr:spPr>
        <a:xfrm>
          <a:off x="13652500" y="966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151886</xdr:rowOff>
    </xdr:from>
    <xdr:ext cx="534377" cy="259045"/>
    <xdr:sp macro="" textlink="">
      <xdr:nvSpPr>
        <xdr:cNvPr id="595" name="テキスト ボックス 594"/>
        <xdr:cNvSpPr txBox="1"/>
      </xdr:nvSpPr>
      <xdr:spPr>
        <a:xfrm>
          <a:off x="13436111" y="97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101862</xdr:rowOff>
    </xdr:from>
    <xdr:to>
      <xdr:col>67</xdr:col>
      <xdr:colOff>101600</xdr:colOff>
      <xdr:row>58</xdr:row>
      <xdr:rowOff>32012</xdr:rowOff>
    </xdr:to>
    <xdr:sp macro="" textlink="">
      <xdr:nvSpPr>
        <xdr:cNvPr id="596" name="楕円 595"/>
        <xdr:cNvSpPr/>
      </xdr:nvSpPr>
      <xdr:spPr>
        <a:xfrm>
          <a:off x="12763500" y="98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23139</xdr:rowOff>
    </xdr:from>
    <xdr:ext cx="534377" cy="259045"/>
    <xdr:sp macro="" textlink="">
      <xdr:nvSpPr>
        <xdr:cNvPr id="597" name="テキスト ボックス 596"/>
        <xdr:cNvSpPr txBox="1"/>
      </xdr:nvSpPr>
      <xdr:spPr>
        <a:xfrm>
          <a:off x="12547111" y="99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38633</xdr:rowOff>
    </xdr:from>
    <xdr:to>
      <xdr:col>85</xdr:col>
      <xdr:colOff>127000</xdr:colOff>
      <xdr:row>96</xdr:row>
      <xdr:rowOff>47916</xdr:rowOff>
    </xdr:to>
    <xdr:cxnSp macro="">
      <xdr:nvCxnSpPr>
        <xdr:cNvPr id="685" name="直線コネクタ 684"/>
        <xdr:cNvCxnSpPr/>
      </xdr:nvCxnSpPr>
      <xdr:spPr>
        <a:xfrm>
          <a:off x="15481300" y="16497833"/>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38112</xdr:rowOff>
    </xdr:from>
    <xdr:to>
      <xdr:col>81</xdr:col>
      <xdr:colOff>50800</xdr:colOff>
      <xdr:row>96</xdr:row>
      <xdr:rowOff>38633</xdr:rowOff>
    </xdr:to>
    <xdr:cxnSp macro="">
      <xdr:nvCxnSpPr>
        <xdr:cNvPr id="688" name="直線コネクタ 687"/>
        <xdr:cNvCxnSpPr/>
      </xdr:nvCxnSpPr>
      <xdr:spPr>
        <a:xfrm>
          <a:off x="14592300" y="1649731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163410</xdr:rowOff>
    </xdr:from>
    <xdr:to>
      <xdr:col>76</xdr:col>
      <xdr:colOff>114300</xdr:colOff>
      <xdr:row>96</xdr:row>
      <xdr:rowOff>38112</xdr:rowOff>
    </xdr:to>
    <xdr:cxnSp macro="">
      <xdr:nvCxnSpPr>
        <xdr:cNvPr id="691" name="直線コネクタ 690"/>
        <xdr:cNvCxnSpPr/>
      </xdr:nvCxnSpPr>
      <xdr:spPr>
        <a:xfrm>
          <a:off x="13703300" y="16451160"/>
          <a:ext cx="889000" cy="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131039</xdr:rowOff>
    </xdr:from>
    <xdr:to>
      <xdr:col>71</xdr:col>
      <xdr:colOff>177800</xdr:colOff>
      <xdr:row>95</xdr:row>
      <xdr:rowOff>163410</xdr:rowOff>
    </xdr:to>
    <xdr:cxnSp macro="">
      <xdr:nvCxnSpPr>
        <xdr:cNvPr id="694" name="直線コネクタ 693"/>
        <xdr:cNvCxnSpPr/>
      </xdr:nvCxnSpPr>
      <xdr:spPr>
        <a:xfrm>
          <a:off x="12814300" y="16418789"/>
          <a:ext cx="889000" cy="3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168566</xdr:rowOff>
    </xdr:from>
    <xdr:to>
      <xdr:col>85</xdr:col>
      <xdr:colOff>177800</xdr:colOff>
      <xdr:row>96</xdr:row>
      <xdr:rowOff>98716</xdr:rowOff>
    </xdr:to>
    <xdr:sp macro="" textlink="">
      <xdr:nvSpPr>
        <xdr:cNvPr id="704" name="楕円 703"/>
        <xdr:cNvSpPr/>
      </xdr:nvSpPr>
      <xdr:spPr>
        <a:xfrm>
          <a:off x="16268700" y="164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19993</xdr:rowOff>
    </xdr:from>
    <xdr:ext cx="534377" cy="259045"/>
    <xdr:sp macro="" textlink="">
      <xdr:nvSpPr>
        <xdr:cNvPr id="705" name="公債費該当値テキスト"/>
        <xdr:cNvSpPr txBox="1"/>
      </xdr:nvSpPr>
      <xdr:spPr>
        <a:xfrm>
          <a:off x="16370300"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159283</xdr:rowOff>
    </xdr:from>
    <xdr:to>
      <xdr:col>81</xdr:col>
      <xdr:colOff>101600</xdr:colOff>
      <xdr:row>96</xdr:row>
      <xdr:rowOff>89433</xdr:rowOff>
    </xdr:to>
    <xdr:sp macro="" textlink="">
      <xdr:nvSpPr>
        <xdr:cNvPr id="706" name="楕円 705"/>
        <xdr:cNvSpPr/>
      </xdr:nvSpPr>
      <xdr:spPr>
        <a:xfrm>
          <a:off x="15430500" y="164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105960</xdr:rowOff>
    </xdr:from>
    <xdr:ext cx="534377" cy="259045"/>
    <xdr:sp macro="" textlink="">
      <xdr:nvSpPr>
        <xdr:cNvPr id="707" name="テキスト ボックス 706"/>
        <xdr:cNvSpPr txBox="1"/>
      </xdr:nvSpPr>
      <xdr:spPr>
        <a:xfrm>
          <a:off x="15214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158762</xdr:rowOff>
    </xdr:from>
    <xdr:to>
      <xdr:col>76</xdr:col>
      <xdr:colOff>165100</xdr:colOff>
      <xdr:row>96</xdr:row>
      <xdr:rowOff>88912</xdr:rowOff>
    </xdr:to>
    <xdr:sp macro="" textlink="">
      <xdr:nvSpPr>
        <xdr:cNvPr id="708" name="楕円 707"/>
        <xdr:cNvSpPr/>
      </xdr:nvSpPr>
      <xdr:spPr>
        <a:xfrm>
          <a:off x="14541500" y="16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105439</xdr:rowOff>
    </xdr:from>
    <xdr:ext cx="534377" cy="259045"/>
    <xdr:sp macro="" textlink="">
      <xdr:nvSpPr>
        <xdr:cNvPr id="709" name="テキスト ボックス 708"/>
        <xdr:cNvSpPr txBox="1"/>
      </xdr:nvSpPr>
      <xdr:spPr>
        <a:xfrm>
          <a:off x="14325111" y="162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112610</xdr:rowOff>
    </xdr:from>
    <xdr:to>
      <xdr:col>72</xdr:col>
      <xdr:colOff>38100</xdr:colOff>
      <xdr:row>96</xdr:row>
      <xdr:rowOff>42760</xdr:rowOff>
    </xdr:to>
    <xdr:sp macro="" textlink="">
      <xdr:nvSpPr>
        <xdr:cNvPr id="710" name="楕円 709"/>
        <xdr:cNvSpPr/>
      </xdr:nvSpPr>
      <xdr:spPr>
        <a:xfrm>
          <a:off x="13652500" y="164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33887</xdr:rowOff>
    </xdr:from>
    <xdr:ext cx="534377" cy="259045"/>
    <xdr:sp macro="" textlink="">
      <xdr:nvSpPr>
        <xdr:cNvPr id="711" name="テキスト ボックス 710"/>
        <xdr:cNvSpPr txBox="1"/>
      </xdr:nvSpPr>
      <xdr:spPr>
        <a:xfrm>
          <a:off x="13436111" y="164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80239</xdr:rowOff>
    </xdr:from>
    <xdr:to>
      <xdr:col>67</xdr:col>
      <xdr:colOff>101600</xdr:colOff>
      <xdr:row>96</xdr:row>
      <xdr:rowOff>10389</xdr:rowOff>
    </xdr:to>
    <xdr:sp macro="" textlink="">
      <xdr:nvSpPr>
        <xdr:cNvPr id="712" name="楕円 711"/>
        <xdr:cNvSpPr/>
      </xdr:nvSpPr>
      <xdr:spPr>
        <a:xfrm>
          <a:off x="12763500" y="163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26916</xdr:rowOff>
    </xdr:from>
    <xdr:ext cx="534377" cy="259045"/>
    <xdr:sp macro="" textlink="">
      <xdr:nvSpPr>
        <xdr:cNvPr id="713" name="テキスト ボックス 712"/>
        <xdr:cNvSpPr txBox="1"/>
      </xdr:nvSpPr>
      <xdr:spPr>
        <a:xfrm>
          <a:off x="12547111" y="161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●議会費は、全国平均・大阪府平均・類似団体内平均値のいずれにおいても上回る結果となっている。　</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●総務費は、平成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年度に比べ増加となった。これは財政調整基金、公共施設整備基金及びふるさと応援基金への積立が主な要因である。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民生費については、性質別分析でも記載のとおり、障がい者総合支援給付費などの扶助費が増加している点や認定こども園施設整備事業、臨時福祉給付金事業の影響により増加した。今後も増加が見込まれる。なお、大阪府平均に比べると低い結果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●衛生費は、平成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年度にかけてほぼ横ばいであるが、全国平均を下回る結果となった。</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●土木費は、橋りょう補修事業費の増があったものの、南海本線連続立体交差事業費が減となったこともあり、平成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年度に比べると減少したが、類似団体内平均値を上回った。</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●消防費は、新消防庁舎施設整備事業費があり、平成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27</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年度から開始し平成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年度に竣工したため、全国平均・大阪府平均・類似団体内平均値をいずれも上回った。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教育費は、全国平均・大阪府平均・類似団体内平均値のいずれにおいても下回る結果となった。これは、総合体育館の大規模改修事業費及び旭小学校増改築事業費の減が要因となっている。今後は施設の老朽化による改修等もあり、コストの上昇が見込まれ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●公債費については、ゆるやかに減少しているものの、類似団体内平均値を上回っており、依然として高い水準となっている。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年度普通会計決算で実質赤字を計上し、平成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年度決算で準用再建団体に転落寸前となった。その後、平成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年度では黒字に転換し、以後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年連続黒字を堅持している。一方、平成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収支額（標準財政規模比）が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2.67</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％の黒字を計上しており、今後も引き続き黒字を堅持するよう財政運営に努めるものである。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赤字の解消を果たしたところである。しかし、これは一般会計等の黒字や水道事業会計の資金剰余によるところが大きく、駐車場事業特別会計・国民健康保険事業特別会計では未だ赤字（資金不足）を計上していたところ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年度決算においては、まず国民健康保険事業特別会計が平成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年度からの制度改正に備え、赤字が解消されたところである。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駐車場事業特別会計については、赤字額が計上されているが、平成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年度に赤字を解消させたうえで、特別会計の廃止が決定している。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また、病院事業会計が本年度赤字となった。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引き続き全会計の赤字を解消すべく、各会計における健全化の取組を行うとともに、全会計の黒字化を果たすよう努めるものである。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29191411</v>
      </c>
      <c r="BO4" s="410"/>
      <c r="BP4" s="410"/>
      <c r="BQ4" s="410"/>
      <c r="BR4" s="410"/>
      <c r="BS4" s="410"/>
      <c r="BT4" s="410"/>
      <c r="BU4" s="411"/>
      <c r="BV4" s="409">
        <v>28677150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2.7</v>
      </c>
      <c r="CU4" s="416"/>
      <c r="CV4" s="416"/>
      <c r="CW4" s="416"/>
      <c r="CX4" s="416"/>
      <c r="CY4" s="416"/>
      <c r="CZ4" s="416"/>
      <c r="DA4" s="417"/>
      <c r="DB4" s="415">
        <v>1.6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28663609</v>
      </c>
      <c r="BO5" s="447"/>
      <c r="BP5" s="447"/>
      <c r="BQ5" s="447"/>
      <c r="BR5" s="447"/>
      <c r="BS5" s="447"/>
      <c r="BT5" s="447"/>
      <c r="BU5" s="448"/>
      <c r="BV5" s="446">
        <v>28311125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94.3</v>
      </c>
      <c r="CU5" s="444"/>
      <c r="CV5" s="444"/>
      <c r="CW5" s="444"/>
      <c r="CX5" s="444"/>
      <c r="CY5" s="444"/>
      <c r="CZ5" s="444"/>
      <c r="DA5" s="445"/>
      <c r="DB5" s="443">
        <v>97.3</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527802</v>
      </c>
      <c r="BO6" s="447"/>
      <c r="BP6" s="447"/>
      <c r="BQ6" s="447"/>
      <c r="BR6" s="447"/>
      <c r="BS6" s="447"/>
      <c r="BT6" s="447"/>
      <c r="BU6" s="448"/>
      <c r="BV6" s="446">
        <v>366025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101.4</v>
      </c>
      <c r="CU6" s="484"/>
      <c r="CV6" s="484"/>
      <c r="CW6" s="484"/>
      <c r="CX6" s="484"/>
      <c r="CY6" s="484"/>
      <c r="CZ6" s="484"/>
      <c r="DA6" s="485"/>
      <c r="DB6" s="483">
        <v>103.6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85965</v>
      </c>
      <c r="BO7" s="447"/>
      <c r="BP7" s="447"/>
      <c r="BQ7" s="447"/>
      <c r="BR7" s="447"/>
      <c r="BS7" s="447"/>
      <c r="BT7" s="447"/>
      <c r="BU7" s="448"/>
      <c r="BV7" s="446">
        <v>102461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16569350</v>
      </c>
      <c r="CU7" s="447"/>
      <c r="CV7" s="447"/>
      <c r="CW7" s="447"/>
      <c r="CX7" s="447"/>
      <c r="CY7" s="447"/>
      <c r="CZ7" s="447"/>
      <c r="DA7" s="448"/>
      <c r="DB7" s="446">
        <v>16532377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441837</v>
      </c>
      <c r="BO8" s="447"/>
      <c r="BP8" s="447"/>
      <c r="BQ8" s="447"/>
      <c r="BR8" s="447"/>
      <c r="BS8" s="447"/>
      <c r="BT8" s="447"/>
      <c r="BU8" s="448"/>
      <c r="BV8" s="446">
        <v>263564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0.73</v>
      </c>
      <c r="CU8" s="487"/>
      <c r="CV8" s="487"/>
      <c r="CW8" s="487"/>
      <c r="CX8" s="487"/>
      <c r="CY8" s="487"/>
      <c r="CZ8" s="487"/>
      <c r="DA8" s="488"/>
      <c r="DB8" s="486">
        <v>0.72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75897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178273</v>
      </c>
      <c r="BO9" s="447"/>
      <c r="BP9" s="447"/>
      <c r="BQ9" s="447"/>
      <c r="BR9" s="447"/>
      <c r="BS9" s="447"/>
      <c r="BT9" s="447"/>
      <c r="BU9" s="448"/>
      <c r="BV9" s="446">
        <v>-40833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15.8</v>
      </c>
      <c r="CU9" s="444"/>
      <c r="CV9" s="444"/>
      <c r="CW9" s="444"/>
      <c r="CX9" s="444"/>
      <c r="CY9" s="444"/>
      <c r="CZ9" s="444"/>
      <c r="DA9" s="445"/>
      <c r="DB9" s="443">
        <v>16.5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77548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459005</v>
      </c>
      <c r="BO10" s="447"/>
      <c r="BP10" s="447"/>
      <c r="BQ10" s="447"/>
      <c r="BR10" s="447"/>
      <c r="BS10" s="447"/>
      <c r="BT10" s="447"/>
      <c r="BU10" s="448"/>
      <c r="BV10" s="446">
        <v>210040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98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75271</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74029</v>
      </c>
      <c r="S13" s="528"/>
      <c r="T13" s="528"/>
      <c r="U13" s="528"/>
      <c r="V13" s="529"/>
      <c r="W13" s="462" t="s">
        <v>131</v>
      </c>
      <c r="X13" s="463"/>
      <c r="Y13" s="463"/>
      <c r="Z13" s="463"/>
      <c r="AA13" s="463"/>
      <c r="AB13" s="453"/>
      <c r="AC13" s="497">
        <v>94</v>
      </c>
      <c r="AD13" s="498"/>
      <c r="AE13" s="498"/>
      <c r="AF13" s="498"/>
      <c r="AG13" s="537"/>
      <c r="AH13" s="497">
        <v>90</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637278</v>
      </c>
      <c r="BO13" s="447"/>
      <c r="BP13" s="447"/>
      <c r="BQ13" s="447"/>
      <c r="BR13" s="447"/>
      <c r="BS13" s="447"/>
      <c r="BT13" s="447"/>
      <c r="BU13" s="448"/>
      <c r="BV13" s="446">
        <v>169207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13.7</v>
      </c>
      <c r="CU13" s="444"/>
      <c r="CV13" s="444"/>
      <c r="CW13" s="444"/>
      <c r="CX13" s="444"/>
      <c r="CY13" s="444"/>
      <c r="CZ13" s="444"/>
      <c r="DA13" s="445"/>
      <c r="DB13" s="443">
        <v>16.5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75577</v>
      </c>
      <c r="S14" s="528"/>
      <c r="T14" s="528"/>
      <c r="U14" s="528"/>
      <c r="V14" s="529"/>
      <c r="W14" s="436"/>
      <c r="X14" s="437"/>
      <c r="Y14" s="437"/>
      <c r="Z14" s="437"/>
      <c r="AA14" s="437"/>
      <c r="AB14" s="426"/>
      <c r="AC14" s="530">
        <v>0.3</v>
      </c>
      <c r="AD14" s="531"/>
      <c r="AE14" s="531"/>
      <c r="AF14" s="531"/>
      <c r="AG14" s="532"/>
      <c r="AH14" s="530">
        <v>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91.8</v>
      </c>
      <c r="CU14" s="542"/>
      <c r="CV14" s="542"/>
      <c r="CW14" s="542"/>
      <c r="CX14" s="542"/>
      <c r="CY14" s="542"/>
      <c r="CZ14" s="542"/>
      <c r="DA14" s="543"/>
      <c r="DB14" s="541">
        <v>118.4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74358</v>
      </c>
      <c r="S15" s="528"/>
      <c r="T15" s="528"/>
      <c r="U15" s="528"/>
      <c r="V15" s="529"/>
      <c r="W15" s="462" t="s">
        <v>138</v>
      </c>
      <c r="X15" s="463"/>
      <c r="Y15" s="463"/>
      <c r="Z15" s="463"/>
      <c r="AA15" s="463"/>
      <c r="AB15" s="453"/>
      <c r="AC15" s="497">
        <v>7744</v>
      </c>
      <c r="AD15" s="498"/>
      <c r="AE15" s="498"/>
      <c r="AF15" s="498"/>
      <c r="AG15" s="537"/>
      <c r="AH15" s="497">
        <v>7884</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9292467</v>
      </c>
      <c r="BO15" s="410"/>
      <c r="BP15" s="410"/>
      <c r="BQ15" s="410"/>
      <c r="BR15" s="410"/>
      <c r="BS15" s="410"/>
      <c r="BT15" s="410"/>
      <c r="BU15" s="411"/>
      <c r="BV15" s="409">
        <v>9459778</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25.5</v>
      </c>
      <c r="AD16" s="531"/>
      <c r="AE16" s="531"/>
      <c r="AF16" s="531"/>
      <c r="AG16" s="532"/>
      <c r="AH16" s="530">
        <v>25.6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12773795</v>
      </c>
      <c r="BO16" s="447"/>
      <c r="BP16" s="447"/>
      <c r="BQ16" s="447"/>
      <c r="BR16" s="447"/>
      <c r="BS16" s="447"/>
      <c r="BT16" s="447"/>
      <c r="BU16" s="448"/>
      <c r="BV16" s="446">
        <v>12879078</v>
      </c>
      <c r="BW16" s="447"/>
      <c r="BX16" s="447"/>
      <c r="BY16" s="447"/>
      <c r="BZ16" s="447"/>
      <c r="CA16" s="447"/>
      <c r="CB16" s="447"/>
      <c r="CC16" s="448"/>
      <c r="CD16" s="180"/>
      <c r="CE16" s="553" t="s">
        <v>144</v>
      </c>
      <c r="CF16" s="553"/>
      <c r="CG16" s="553"/>
      <c r="CH16" s="553"/>
      <c r="CI16" s="553"/>
      <c r="CJ16" s="553"/>
      <c r="CK16" s="553"/>
      <c r="CL16" s="553"/>
      <c r="CM16" s="553"/>
      <c r="CN16" s="553"/>
      <c r="CO16" s="553"/>
      <c r="CP16" s="553"/>
      <c r="CQ16" s="553"/>
      <c r="CR16" s="553"/>
      <c r="CS16" s="554"/>
      <c r="CT16" s="443">
        <v>8.6</v>
      </c>
      <c r="CU16" s="444"/>
      <c r="CV16" s="444"/>
      <c r="CW16" s="444"/>
      <c r="CX16" s="444"/>
      <c r="CY16" s="444"/>
      <c r="CZ16" s="444"/>
      <c r="DA16" s="445"/>
      <c r="DB16" s="443" t="s">
        <v>120</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142</v>
      </c>
      <c r="S17" s="548"/>
      <c r="T17" s="548"/>
      <c r="U17" s="548"/>
      <c r="V17" s="549"/>
      <c r="W17" s="462" t="s">
        <v>146</v>
      </c>
      <c r="X17" s="463"/>
      <c r="Y17" s="463"/>
      <c r="Z17" s="463"/>
      <c r="AA17" s="463"/>
      <c r="AB17" s="453"/>
      <c r="AC17" s="497">
        <v>22582</v>
      </c>
      <c r="AD17" s="498"/>
      <c r="AE17" s="498"/>
      <c r="AF17" s="498"/>
      <c r="AG17" s="537"/>
      <c r="AH17" s="497">
        <v>22790</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11906955</v>
      </c>
      <c r="BO17" s="447"/>
      <c r="BP17" s="447"/>
      <c r="BQ17" s="447"/>
      <c r="BR17" s="447"/>
      <c r="BS17" s="447"/>
      <c r="BT17" s="447"/>
      <c r="BU17" s="448"/>
      <c r="BV17" s="446">
        <v>12109256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14.31</v>
      </c>
      <c r="M18" s="559"/>
      <c r="N18" s="559"/>
      <c r="O18" s="559"/>
      <c r="P18" s="559"/>
      <c r="Q18" s="559"/>
      <c r="R18" s="560"/>
      <c r="S18" s="560"/>
      <c r="T18" s="560"/>
      <c r="U18" s="560"/>
      <c r="V18" s="561"/>
      <c r="W18" s="464"/>
      <c r="X18" s="465"/>
      <c r="Y18" s="465"/>
      <c r="Z18" s="465"/>
      <c r="AA18" s="465"/>
      <c r="AB18" s="456"/>
      <c r="AC18" s="562">
        <v>74.2</v>
      </c>
      <c r="AD18" s="563"/>
      <c r="AE18" s="563"/>
      <c r="AF18" s="563"/>
      <c r="AG18" s="564"/>
      <c r="AH18" s="562">
        <v>74.099999999999994</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16209684</v>
      </c>
      <c r="BO18" s="447"/>
      <c r="BP18" s="447"/>
      <c r="BQ18" s="447"/>
      <c r="BR18" s="447"/>
      <c r="BS18" s="447"/>
      <c r="BT18" s="447"/>
      <c r="BU18" s="448"/>
      <c r="BV18" s="446">
        <v>16263873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5304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19089833</v>
      </c>
      <c r="BO19" s="447"/>
      <c r="BP19" s="447"/>
      <c r="BQ19" s="447"/>
      <c r="BR19" s="447"/>
      <c r="BS19" s="447"/>
      <c r="BT19" s="447"/>
      <c r="BU19" s="448"/>
      <c r="BV19" s="446">
        <v>18642514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31090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29920778</v>
      </c>
      <c r="BO23" s="447"/>
      <c r="BP23" s="447"/>
      <c r="BQ23" s="447"/>
      <c r="BR23" s="447"/>
      <c r="BS23" s="447"/>
      <c r="BT23" s="447"/>
      <c r="BU23" s="448"/>
      <c r="BV23" s="446">
        <v>30202001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7120</v>
      </c>
      <c r="R24" s="498"/>
      <c r="S24" s="498"/>
      <c r="T24" s="498"/>
      <c r="U24" s="498"/>
      <c r="V24" s="537"/>
      <c r="W24" s="596"/>
      <c r="X24" s="584"/>
      <c r="Y24" s="585"/>
      <c r="Z24" s="496" t="s">
        <v>162</v>
      </c>
      <c r="AA24" s="476"/>
      <c r="AB24" s="476"/>
      <c r="AC24" s="476"/>
      <c r="AD24" s="476"/>
      <c r="AE24" s="476"/>
      <c r="AF24" s="476"/>
      <c r="AG24" s="477"/>
      <c r="AH24" s="497">
        <v>395</v>
      </c>
      <c r="AI24" s="498"/>
      <c r="AJ24" s="498"/>
      <c r="AK24" s="498"/>
      <c r="AL24" s="537"/>
      <c r="AM24" s="497">
        <v>1139970</v>
      </c>
      <c r="AN24" s="498"/>
      <c r="AO24" s="498"/>
      <c r="AP24" s="498"/>
      <c r="AQ24" s="498"/>
      <c r="AR24" s="537"/>
      <c r="AS24" s="497">
        <v>2886</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21955326</v>
      </c>
      <c r="BO24" s="447"/>
      <c r="BP24" s="447"/>
      <c r="BQ24" s="447"/>
      <c r="BR24" s="447"/>
      <c r="BS24" s="447"/>
      <c r="BT24" s="447"/>
      <c r="BU24" s="448"/>
      <c r="BV24" s="446">
        <v>21197770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6320</v>
      </c>
      <c r="R25" s="498"/>
      <c r="S25" s="498"/>
      <c r="T25" s="498"/>
      <c r="U25" s="498"/>
      <c r="V25" s="537"/>
      <c r="W25" s="596"/>
      <c r="X25" s="584"/>
      <c r="Y25" s="585"/>
      <c r="Z25" s="496" t="s">
        <v>165</v>
      </c>
      <c r="AA25" s="476"/>
      <c r="AB25" s="476"/>
      <c r="AC25" s="476"/>
      <c r="AD25" s="476"/>
      <c r="AE25" s="476"/>
      <c r="AF25" s="476"/>
      <c r="AG25" s="477"/>
      <c r="AH25" s="497">
        <v>85</v>
      </c>
      <c r="AI25" s="498"/>
      <c r="AJ25" s="498"/>
      <c r="AK25" s="498"/>
      <c r="AL25" s="537"/>
      <c r="AM25" s="497">
        <v>226865</v>
      </c>
      <c r="AN25" s="498"/>
      <c r="AO25" s="498"/>
      <c r="AP25" s="498"/>
      <c r="AQ25" s="498"/>
      <c r="AR25" s="537"/>
      <c r="AS25" s="497">
        <v>2669</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4087687</v>
      </c>
      <c r="BO25" s="410"/>
      <c r="BP25" s="410"/>
      <c r="BQ25" s="410"/>
      <c r="BR25" s="410"/>
      <c r="BS25" s="410"/>
      <c r="BT25" s="410"/>
      <c r="BU25" s="411"/>
      <c r="BV25" s="409">
        <v>4515164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6300</v>
      </c>
      <c r="R26" s="498"/>
      <c r="S26" s="498"/>
      <c r="T26" s="498"/>
      <c r="U26" s="498"/>
      <c r="V26" s="537"/>
      <c r="W26" s="596"/>
      <c r="X26" s="584"/>
      <c r="Y26" s="585"/>
      <c r="Z26" s="496" t="s">
        <v>168</v>
      </c>
      <c r="AA26" s="606"/>
      <c r="AB26" s="606"/>
      <c r="AC26" s="606"/>
      <c r="AD26" s="606"/>
      <c r="AE26" s="606"/>
      <c r="AF26" s="606"/>
      <c r="AG26" s="607"/>
      <c r="AH26" s="497">
        <v>19</v>
      </c>
      <c r="AI26" s="498"/>
      <c r="AJ26" s="498"/>
      <c r="AK26" s="498"/>
      <c r="AL26" s="537"/>
      <c r="AM26" s="497">
        <v>58976</v>
      </c>
      <c r="AN26" s="498"/>
      <c r="AO26" s="498"/>
      <c r="AP26" s="498"/>
      <c r="AQ26" s="498"/>
      <c r="AR26" s="537"/>
      <c r="AS26" s="497">
        <v>3104</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v>78442</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6100</v>
      </c>
      <c r="R27" s="498"/>
      <c r="S27" s="498"/>
      <c r="T27" s="498"/>
      <c r="U27" s="498"/>
      <c r="V27" s="537"/>
      <c r="W27" s="596"/>
      <c r="X27" s="584"/>
      <c r="Y27" s="585"/>
      <c r="Z27" s="496" t="s">
        <v>172</v>
      </c>
      <c r="AA27" s="476"/>
      <c r="AB27" s="476"/>
      <c r="AC27" s="476"/>
      <c r="AD27" s="476"/>
      <c r="AE27" s="476"/>
      <c r="AF27" s="476"/>
      <c r="AG27" s="477"/>
      <c r="AH27" s="497">
        <v>35</v>
      </c>
      <c r="AI27" s="498"/>
      <c r="AJ27" s="498"/>
      <c r="AK27" s="498"/>
      <c r="AL27" s="537"/>
      <c r="AM27" s="497">
        <v>108342</v>
      </c>
      <c r="AN27" s="498"/>
      <c r="AO27" s="498"/>
      <c r="AP27" s="498"/>
      <c r="AQ27" s="498"/>
      <c r="AR27" s="537"/>
      <c r="AS27" s="497">
        <v>3095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5800</v>
      </c>
      <c r="R28" s="498"/>
      <c r="S28" s="498"/>
      <c r="T28" s="498"/>
      <c r="U28" s="498"/>
      <c r="V28" s="537"/>
      <c r="W28" s="596"/>
      <c r="X28" s="584"/>
      <c r="Y28" s="585"/>
      <c r="Z28" s="496" t="s">
        <v>175</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1581424</v>
      </c>
      <c r="BO28" s="410"/>
      <c r="BP28" s="410"/>
      <c r="BQ28" s="410"/>
      <c r="BR28" s="410"/>
      <c r="BS28" s="410"/>
      <c r="BT28" s="410"/>
      <c r="BU28" s="411"/>
      <c r="BV28" s="409">
        <v>1122419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15</v>
      </c>
      <c r="M29" s="498"/>
      <c r="N29" s="498"/>
      <c r="O29" s="498"/>
      <c r="P29" s="537"/>
      <c r="Q29" s="497">
        <v>5500</v>
      </c>
      <c r="R29" s="498"/>
      <c r="S29" s="498"/>
      <c r="T29" s="498"/>
      <c r="U29" s="498"/>
      <c r="V29" s="537"/>
      <c r="W29" s="597"/>
      <c r="X29" s="598"/>
      <c r="Y29" s="599"/>
      <c r="Z29" s="496" t="s">
        <v>178</v>
      </c>
      <c r="AA29" s="476"/>
      <c r="AB29" s="476"/>
      <c r="AC29" s="476"/>
      <c r="AD29" s="476"/>
      <c r="AE29" s="476"/>
      <c r="AF29" s="476"/>
      <c r="AG29" s="477"/>
      <c r="AH29" s="497">
        <v>430</v>
      </c>
      <c r="AI29" s="498"/>
      <c r="AJ29" s="498"/>
      <c r="AK29" s="498"/>
      <c r="AL29" s="537"/>
      <c r="AM29" s="497">
        <v>1248312</v>
      </c>
      <c r="AN29" s="498"/>
      <c r="AO29" s="498"/>
      <c r="AP29" s="498"/>
      <c r="AQ29" s="498"/>
      <c r="AR29" s="537"/>
      <c r="AS29" s="497">
        <v>2903</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t="s">
        <v>120</v>
      </c>
      <c r="BO29" s="447"/>
      <c r="BP29" s="447"/>
      <c r="BQ29" s="447"/>
      <c r="BR29" s="447"/>
      <c r="BS29" s="447"/>
      <c r="BT29" s="447"/>
      <c r="BU29" s="448"/>
      <c r="BV29" s="446" t="s">
        <v>121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2957905</v>
      </c>
      <c r="BO30" s="620"/>
      <c r="BP30" s="620"/>
      <c r="BQ30" s="620"/>
      <c r="BR30" s="620"/>
      <c r="BS30" s="620"/>
      <c r="BT30" s="620"/>
      <c r="BU30" s="621"/>
      <c r="BV30" s="619">
        <v>2210149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泉大津市水道事業会計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泉北水道企業団</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泉大津市土地開発公社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泉大津市病院事業会計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泉大津市、和泉市墓地組合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泉大津マリン</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高石市泉大津市墓地組合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泉大津埠頭</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泉北環境整備施設組合（一般会計）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泉北環境整備施設組合（公共下水道事業分）</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泉北環境整備施設組合（廃棄物発電事業特別会計）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大阪府都市競艇企業団</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大阪府後期高齢者医療広域連合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大阪府後期高齢者医療広域連合
（後期高齢者医療特別会計）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大阪広域水道企業団
（水道事業会計）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xYao0qoWQE/inYh1/EJnyPG6YqrZ8unaHK5Di7E0aHTA9VSPTzOYXpDAGFKGBJnYLeeZ/hd3tnI+3VFJeWKk9Q==" saltValue="zhBCROo6j97YjPJzFT/K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557</v>
      </c>
      <c r="D34" s="1224"/>
      <c r="E34" s="1225"/>
      <c r="F34" s="32" t="s">
        <v>558</v>
      </c>
      <c r="G34" s="33" t="s">
        <v>559</v>
      </c>
      <c r="H34" s="33">
        <v>0.19</v>
      </c>
      <c r="I34" s="33">
        <v>0</v>
      </c>
      <c r="J34" s="34" t="s">
        <v>560</v>
      </c>
      <c r="K34" s="22"/>
      <c r="L34" s="22"/>
      <c r="M34" s="22"/>
      <c r="N34" s="22"/>
      <c r="O34" s="22"/>
      <c r="P34" s="22"/>
    </row>
    <row r="35" spans="1:16" ht="39" customHeight="1">
      <c r="A35" s="22"/>
      <c r="B35" s="35"/>
      <c r="C35" s="1218" t="s">
        <v>561</v>
      </c>
      <c r="D35" s="1219"/>
      <c r="E35" s="1220"/>
      <c r="F35" s="36" t="s">
        <v>562</v>
      </c>
      <c r="G35" s="37" t="s">
        <v>563</v>
      </c>
      <c r="H35" s="37" t="s">
        <v>564</v>
      </c>
      <c r="I35" s="37" t="s">
        <v>565</v>
      </c>
      <c r="J35" s="38" t="s">
        <v>566</v>
      </c>
      <c r="K35" s="22"/>
      <c r="L35" s="22"/>
      <c r="M35" s="22"/>
      <c r="N35" s="22"/>
      <c r="O35" s="22"/>
      <c r="P35" s="22"/>
    </row>
    <row r="36" spans="1:16" ht="39" customHeight="1">
      <c r="A36" s="22"/>
      <c r="B36" s="35"/>
      <c r="C36" s="1218" t="s">
        <v>567</v>
      </c>
      <c r="D36" s="1219"/>
      <c r="E36" s="1220"/>
      <c r="F36" s="36">
        <v>8.6</v>
      </c>
      <c r="G36" s="37">
        <v>10</v>
      </c>
      <c r="H36" s="37">
        <v>9.25</v>
      </c>
      <c r="I36" s="37">
        <v>10.83</v>
      </c>
      <c r="J36" s="38">
        <v>11.79</v>
      </c>
      <c r="K36" s="22"/>
      <c r="L36" s="22"/>
      <c r="M36" s="22"/>
      <c r="N36" s="22"/>
      <c r="O36" s="22"/>
      <c r="P36" s="22"/>
    </row>
    <row r="37" spans="1:16" ht="39" customHeight="1">
      <c r="A37" s="22"/>
      <c r="B37" s="35"/>
      <c r="C37" s="1218" t="s">
        <v>568</v>
      </c>
      <c r="D37" s="1219"/>
      <c r="E37" s="1220"/>
      <c r="F37" s="36">
        <v>1.87</v>
      </c>
      <c r="G37" s="37">
        <v>2.23</v>
      </c>
      <c r="H37" s="37">
        <v>1.8</v>
      </c>
      <c r="I37" s="37">
        <v>1.59</v>
      </c>
      <c r="J37" s="38">
        <v>2.66</v>
      </c>
      <c r="K37" s="22"/>
      <c r="L37" s="22"/>
      <c r="M37" s="22"/>
      <c r="N37" s="22"/>
      <c r="O37" s="22"/>
      <c r="P37" s="22"/>
    </row>
    <row r="38" spans="1:16" ht="39" customHeight="1">
      <c r="A38" s="22"/>
      <c r="B38" s="35"/>
      <c r="C38" s="1218" t="s">
        <v>569</v>
      </c>
      <c r="D38" s="1219"/>
      <c r="E38" s="1220"/>
      <c r="F38" s="36">
        <v>0.12</v>
      </c>
      <c r="G38" s="37">
        <v>0.24</v>
      </c>
      <c r="H38" s="37">
        <v>0.77</v>
      </c>
      <c r="I38" s="37">
        <v>0.15</v>
      </c>
      <c r="J38" s="38">
        <v>0.73</v>
      </c>
      <c r="K38" s="22"/>
      <c r="L38" s="22"/>
      <c r="M38" s="22"/>
      <c r="N38" s="22"/>
      <c r="O38" s="22"/>
      <c r="P38" s="22"/>
    </row>
    <row r="39" spans="1:16" ht="39" customHeight="1">
      <c r="A39" s="22"/>
      <c r="B39" s="35"/>
      <c r="C39" s="1218" t="s">
        <v>570</v>
      </c>
      <c r="D39" s="1219"/>
      <c r="E39" s="1220"/>
      <c r="F39" s="36" t="s">
        <v>571</v>
      </c>
      <c r="G39" s="37" t="s">
        <v>572</v>
      </c>
      <c r="H39" s="37" t="s">
        <v>573</v>
      </c>
      <c r="I39" s="37" t="s">
        <v>574</v>
      </c>
      <c r="J39" s="38">
        <v>0.16</v>
      </c>
      <c r="K39" s="22"/>
      <c r="L39" s="22"/>
      <c r="M39" s="22"/>
      <c r="N39" s="22"/>
      <c r="O39" s="22"/>
      <c r="P39" s="22"/>
    </row>
    <row r="40" spans="1:16" ht="39" customHeight="1">
      <c r="A40" s="22"/>
      <c r="B40" s="35"/>
      <c r="C40" s="1218" t="s">
        <v>575</v>
      </c>
      <c r="D40" s="1219"/>
      <c r="E40" s="1220"/>
      <c r="F40" s="36">
        <v>0.13</v>
      </c>
      <c r="G40" s="37">
        <v>0.15</v>
      </c>
      <c r="H40" s="37">
        <v>0.13</v>
      </c>
      <c r="I40" s="37">
        <v>0.17</v>
      </c>
      <c r="J40" s="38">
        <v>0.16</v>
      </c>
      <c r="K40" s="22"/>
      <c r="L40" s="22"/>
      <c r="M40" s="22"/>
      <c r="N40" s="22"/>
      <c r="O40" s="22"/>
      <c r="P40" s="22"/>
    </row>
    <row r="41" spans="1:16" ht="39" customHeight="1">
      <c r="A41" s="22"/>
      <c r="B41" s="35"/>
      <c r="C41" s="1218" t="s">
        <v>576</v>
      </c>
      <c r="D41" s="1219"/>
      <c r="E41" s="1220"/>
      <c r="F41" s="36">
        <v>0</v>
      </c>
      <c r="G41" s="37">
        <v>0.36</v>
      </c>
      <c r="H41" s="37">
        <v>0.93</v>
      </c>
      <c r="I41" s="37">
        <v>0.37</v>
      </c>
      <c r="J41" s="38">
        <v>0.08</v>
      </c>
      <c r="K41" s="22"/>
      <c r="L41" s="22"/>
      <c r="M41" s="22"/>
      <c r="N41" s="22"/>
      <c r="O41" s="22"/>
      <c r="P41" s="22"/>
    </row>
    <row r="42" spans="1:16" ht="39" customHeight="1">
      <c r="A42" s="22"/>
      <c r="B42" s="39"/>
      <c r="C42" s="1218" t="s">
        <v>577</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578</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oGWQERTHrJHhArgLZKxo3dsMtUy83b5lRNYi5hdC6e1NHWMhtCvcZvajuzx5XsZucTawQkdOs1vKW4wTryOzQ==" saltValue="o5+Zz7S5/e5zCRq95Raz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10</v>
      </c>
      <c r="C45" s="1235"/>
      <c r="D45" s="58"/>
      <c r="E45" s="1240" t="s">
        <v>11</v>
      </c>
      <c r="F45" s="1240"/>
      <c r="G45" s="1240"/>
      <c r="H45" s="1240"/>
      <c r="I45" s="1240"/>
      <c r="J45" s="1241"/>
      <c r="K45" s="59">
        <v>3566</v>
      </c>
      <c r="L45" s="60">
        <v>3358</v>
      </c>
      <c r="M45" s="60">
        <v>3065</v>
      </c>
      <c r="N45" s="60">
        <v>3039</v>
      </c>
      <c r="O45" s="61">
        <v>2977</v>
      </c>
      <c r="P45" s="48"/>
      <c r="Q45" s="48"/>
      <c r="R45" s="48"/>
      <c r="S45" s="48"/>
      <c r="T45" s="48"/>
      <c r="U45" s="48"/>
    </row>
    <row r="46" spans="1:21" ht="30.75" customHeight="1">
      <c r="A46" s="48"/>
      <c r="B46" s="1236"/>
      <c r="C46" s="1237"/>
      <c r="D46" s="62"/>
      <c r="E46" s="1228" t="s">
        <v>12</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13</v>
      </c>
      <c r="F47" s="1228"/>
      <c r="G47" s="1228"/>
      <c r="H47" s="1228"/>
      <c r="I47" s="1228"/>
      <c r="J47" s="1229"/>
      <c r="K47" s="63">
        <v>21</v>
      </c>
      <c r="L47" s="64">
        <v>21</v>
      </c>
      <c r="M47" s="64">
        <v>21</v>
      </c>
      <c r="N47" s="64">
        <v>21</v>
      </c>
      <c r="O47" s="65">
        <v>21</v>
      </c>
      <c r="P47" s="48"/>
      <c r="Q47" s="48"/>
      <c r="R47" s="48"/>
      <c r="S47" s="48"/>
      <c r="T47" s="48"/>
      <c r="U47" s="48"/>
    </row>
    <row r="48" spans="1:21" ht="30.75" customHeight="1">
      <c r="A48" s="48"/>
      <c r="B48" s="1236"/>
      <c r="C48" s="1237"/>
      <c r="D48" s="62"/>
      <c r="E48" s="1228" t="s">
        <v>14</v>
      </c>
      <c r="F48" s="1228"/>
      <c r="G48" s="1228"/>
      <c r="H48" s="1228"/>
      <c r="I48" s="1228"/>
      <c r="J48" s="1229"/>
      <c r="K48" s="63">
        <v>1904</v>
      </c>
      <c r="L48" s="64">
        <v>2030</v>
      </c>
      <c r="M48" s="64">
        <v>1833</v>
      </c>
      <c r="N48" s="64">
        <v>1582</v>
      </c>
      <c r="O48" s="65">
        <v>1579</v>
      </c>
      <c r="P48" s="48"/>
      <c r="Q48" s="48"/>
      <c r="R48" s="48"/>
      <c r="S48" s="48"/>
      <c r="T48" s="48"/>
      <c r="U48" s="48"/>
    </row>
    <row r="49" spans="1:21" ht="30.75" customHeight="1">
      <c r="A49" s="48"/>
      <c r="B49" s="1236"/>
      <c r="C49" s="1237"/>
      <c r="D49" s="62"/>
      <c r="E49" s="1228" t="s">
        <v>15</v>
      </c>
      <c r="F49" s="1228"/>
      <c r="G49" s="1228"/>
      <c r="H49" s="1228"/>
      <c r="I49" s="1228"/>
      <c r="J49" s="1229"/>
      <c r="K49" s="63">
        <v>417</v>
      </c>
      <c r="L49" s="64">
        <v>445</v>
      </c>
      <c r="M49" s="64">
        <v>379</v>
      </c>
      <c r="N49" s="64">
        <v>261</v>
      </c>
      <c r="O49" s="65">
        <v>268</v>
      </c>
      <c r="P49" s="48"/>
      <c r="Q49" s="48"/>
      <c r="R49" s="48"/>
      <c r="S49" s="48"/>
      <c r="T49" s="48"/>
      <c r="U49" s="48"/>
    </row>
    <row r="50" spans="1:21" ht="30.75" customHeight="1">
      <c r="A50" s="48"/>
      <c r="B50" s="1236"/>
      <c r="C50" s="1237"/>
      <c r="D50" s="62"/>
      <c r="E50" s="1228" t="s">
        <v>16</v>
      </c>
      <c r="F50" s="1228"/>
      <c r="G50" s="1228"/>
      <c r="H50" s="1228"/>
      <c r="I50" s="1228"/>
      <c r="J50" s="1229"/>
      <c r="K50" s="63">
        <v>105</v>
      </c>
      <c r="L50" s="64">
        <v>527</v>
      </c>
      <c r="M50" s="64">
        <v>383</v>
      </c>
      <c r="N50" s="64">
        <v>373</v>
      </c>
      <c r="O50" s="65">
        <v>371</v>
      </c>
      <c r="P50" s="48"/>
      <c r="Q50" s="48"/>
      <c r="R50" s="48"/>
      <c r="S50" s="48"/>
      <c r="T50" s="48"/>
      <c r="U50" s="48"/>
    </row>
    <row r="51" spans="1:21" ht="30.75" customHeight="1">
      <c r="A51" s="48"/>
      <c r="B51" s="1238"/>
      <c r="C51" s="1239"/>
      <c r="D51" s="66"/>
      <c r="E51" s="1228" t="s">
        <v>17</v>
      </c>
      <c r="F51" s="1228"/>
      <c r="G51" s="1228"/>
      <c r="H51" s="1228"/>
      <c r="I51" s="1228"/>
      <c r="J51" s="1229"/>
      <c r="K51" s="63">
        <v>2</v>
      </c>
      <c r="L51" s="64">
        <v>3</v>
      </c>
      <c r="M51" s="64">
        <v>4</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3464</v>
      </c>
      <c r="L52" s="64">
        <v>3510</v>
      </c>
      <c r="M52" s="64">
        <v>3447</v>
      </c>
      <c r="N52" s="64">
        <v>3416</v>
      </c>
      <c r="O52" s="65">
        <v>3525</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2551</v>
      </c>
      <c r="L53" s="69">
        <v>2874</v>
      </c>
      <c r="M53" s="69">
        <v>2238</v>
      </c>
      <c r="N53" s="69">
        <v>1860</v>
      </c>
      <c r="O53" s="70">
        <v>1691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jhkDR9h+sY+/OKYAm4L3IZded54Gtis+oQHuFJk0DKykaQLzPF6hCtLxPc8NRrb8sNUMwNCy/mdE1TTj6BaVg==" saltValue="QAmAzSMNjp8b5oxHPcr1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551</v>
      </c>
      <c r="J40" s="79" t="s">
        <v>552</v>
      </c>
      <c r="K40" s="79" t="s">
        <v>553</v>
      </c>
      <c r="L40" s="79" t="s">
        <v>554</v>
      </c>
      <c r="M40" s="80" t="s">
        <v>555</v>
      </c>
    </row>
    <row r="41" spans="2:13" ht="27.75" customHeight="1">
      <c r="B41" s="1242" t="s">
        <v>23</v>
      </c>
      <c r="C41" s="1243"/>
      <c r="D41" s="81"/>
      <c r="E41" s="1248" t="s">
        <v>24</v>
      </c>
      <c r="F41" s="1248"/>
      <c r="G41" s="1248"/>
      <c r="H41" s="1249"/>
      <c r="I41" s="82">
        <v>31918</v>
      </c>
      <c r="J41" s="83">
        <v>31649</v>
      </c>
      <c r="K41" s="83">
        <v>30890</v>
      </c>
      <c r="L41" s="83">
        <v>30459</v>
      </c>
      <c r="M41" s="84">
        <v>30220</v>
      </c>
    </row>
    <row r="42" spans="2:13" ht="27.75" customHeight="1">
      <c r="B42" s="1244"/>
      <c r="C42" s="1245"/>
      <c r="D42" s="85"/>
      <c r="E42" s="1250" t="s">
        <v>25</v>
      </c>
      <c r="F42" s="1250"/>
      <c r="G42" s="1250"/>
      <c r="H42" s="1251"/>
      <c r="I42" s="86">
        <v>3566</v>
      </c>
      <c r="J42" s="87">
        <v>3515</v>
      </c>
      <c r="K42" s="87">
        <v>3132</v>
      </c>
      <c r="L42" s="87">
        <v>2820</v>
      </c>
      <c r="M42" s="88">
        <v>2727</v>
      </c>
    </row>
    <row r="43" spans="2:13" ht="27.75" customHeight="1">
      <c r="B43" s="1244"/>
      <c r="C43" s="1245"/>
      <c r="D43" s="85"/>
      <c r="E43" s="1250" t="s">
        <v>26</v>
      </c>
      <c r="F43" s="1250"/>
      <c r="G43" s="1250"/>
      <c r="H43" s="1251"/>
      <c r="I43" s="86">
        <v>24834</v>
      </c>
      <c r="J43" s="87">
        <v>24255</v>
      </c>
      <c r="K43" s="87">
        <v>23986</v>
      </c>
      <c r="L43" s="87">
        <v>22329</v>
      </c>
      <c r="M43" s="88">
        <v>20274</v>
      </c>
    </row>
    <row r="44" spans="2:13" ht="27.75" customHeight="1">
      <c r="B44" s="1244"/>
      <c r="C44" s="1245"/>
      <c r="D44" s="85"/>
      <c r="E44" s="1250" t="s">
        <v>27</v>
      </c>
      <c r="F44" s="1250"/>
      <c r="G44" s="1250"/>
      <c r="H44" s="1251"/>
      <c r="I44" s="86">
        <v>1934</v>
      </c>
      <c r="J44" s="87">
        <v>1683</v>
      </c>
      <c r="K44" s="87">
        <v>1679</v>
      </c>
      <c r="L44" s="87">
        <v>1510</v>
      </c>
      <c r="M44" s="88">
        <v>1272</v>
      </c>
    </row>
    <row r="45" spans="2:13" ht="27.75" customHeight="1">
      <c r="B45" s="1244"/>
      <c r="C45" s="1245"/>
      <c r="D45" s="85"/>
      <c r="E45" s="1250" t="s">
        <v>28</v>
      </c>
      <c r="F45" s="1250"/>
      <c r="G45" s="1250"/>
      <c r="H45" s="1251"/>
      <c r="I45" s="86">
        <v>3357</v>
      </c>
      <c r="J45" s="87">
        <v>3094</v>
      </c>
      <c r="K45" s="87">
        <v>2757</v>
      </c>
      <c r="L45" s="87">
        <v>2765</v>
      </c>
      <c r="M45" s="88">
        <v>2662</v>
      </c>
    </row>
    <row r="46" spans="2:13" ht="27.75" customHeight="1">
      <c r="B46" s="1244"/>
      <c r="C46" s="1245"/>
      <c r="D46" s="89"/>
      <c r="E46" s="1250" t="s">
        <v>29</v>
      </c>
      <c r="F46" s="1250"/>
      <c r="G46" s="1250"/>
      <c r="H46" s="1251"/>
      <c r="I46" s="86">
        <v>1058</v>
      </c>
      <c r="J46" s="87">
        <v>649</v>
      </c>
      <c r="K46" s="87">
        <v>694</v>
      </c>
      <c r="L46" s="87">
        <v>682</v>
      </c>
      <c r="M46" s="88">
        <v>396</v>
      </c>
    </row>
    <row r="47" spans="2:13" ht="27.75" customHeight="1">
      <c r="B47" s="1244"/>
      <c r="C47" s="1245"/>
      <c r="D47" s="90"/>
      <c r="E47" s="1252" t="s">
        <v>30</v>
      </c>
      <c r="F47" s="1253"/>
      <c r="G47" s="1253"/>
      <c r="H47" s="1254"/>
      <c r="I47" s="86" t="s">
        <v>509</v>
      </c>
      <c r="J47" s="87" t="s">
        <v>509</v>
      </c>
      <c r="K47" s="87" t="s">
        <v>509</v>
      </c>
      <c r="L47" s="87" t="s">
        <v>509</v>
      </c>
      <c r="M47" s="88" t="s">
        <v>509</v>
      </c>
    </row>
    <row r="48" spans="2:13" ht="27.75" customHeight="1">
      <c r="B48" s="1244"/>
      <c r="C48" s="1245"/>
      <c r="D48" s="85"/>
      <c r="E48" s="1250" t="s">
        <v>31</v>
      </c>
      <c r="F48" s="1250"/>
      <c r="G48" s="1250"/>
      <c r="H48" s="1251"/>
      <c r="I48" s="86" t="s">
        <v>509</v>
      </c>
      <c r="J48" s="87" t="s">
        <v>509</v>
      </c>
      <c r="K48" s="87" t="s">
        <v>509</v>
      </c>
      <c r="L48" s="87" t="s">
        <v>509</v>
      </c>
      <c r="M48" s="88" t="s">
        <v>509</v>
      </c>
    </row>
    <row r="49" spans="2:13" ht="27.75" customHeight="1">
      <c r="B49" s="1246"/>
      <c r="C49" s="1247"/>
      <c r="D49" s="85"/>
      <c r="E49" s="1250" t="s">
        <v>32</v>
      </c>
      <c r="F49" s="1250"/>
      <c r="G49" s="1250"/>
      <c r="H49" s="1251"/>
      <c r="I49" s="86" t="s">
        <v>509</v>
      </c>
      <c r="J49" s="87" t="s">
        <v>509</v>
      </c>
      <c r="K49" s="87" t="s">
        <v>509</v>
      </c>
      <c r="L49" s="87" t="s">
        <v>509</v>
      </c>
      <c r="M49" s="88" t="s">
        <v>509</v>
      </c>
    </row>
    <row r="50" spans="2:13" ht="27.75" customHeight="1">
      <c r="B50" s="1255" t="s">
        <v>33</v>
      </c>
      <c r="C50" s="1256"/>
      <c r="D50" s="91"/>
      <c r="E50" s="1250" t="s">
        <v>34</v>
      </c>
      <c r="F50" s="1250"/>
      <c r="G50" s="1250"/>
      <c r="H50" s="1251"/>
      <c r="I50" s="86">
        <v>3057</v>
      </c>
      <c r="J50" s="87">
        <v>2622</v>
      </c>
      <c r="K50" s="87">
        <v>2750</v>
      </c>
      <c r="L50" s="87">
        <v>3379</v>
      </c>
      <c r="M50" s="88">
        <v>4654</v>
      </c>
    </row>
    <row r="51" spans="2:13" ht="27.75" customHeight="1">
      <c r="B51" s="1244"/>
      <c r="C51" s="1245"/>
      <c r="D51" s="85"/>
      <c r="E51" s="1250" t="s">
        <v>35</v>
      </c>
      <c r="F51" s="1250"/>
      <c r="G51" s="1250"/>
      <c r="H51" s="1251"/>
      <c r="I51" s="86">
        <v>8482</v>
      </c>
      <c r="J51" s="87">
        <v>8059</v>
      </c>
      <c r="K51" s="87">
        <v>7980</v>
      </c>
      <c r="L51" s="87">
        <v>8406</v>
      </c>
      <c r="M51" s="88">
        <v>8674</v>
      </c>
    </row>
    <row r="52" spans="2:13" ht="27.75" customHeight="1">
      <c r="B52" s="1246"/>
      <c r="C52" s="1247"/>
      <c r="D52" s="85"/>
      <c r="E52" s="1250" t="s">
        <v>36</v>
      </c>
      <c r="F52" s="1250"/>
      <c r="G52" s="1250"/>
      <c r="H52" s="1251"/>
      <c r="I52" s="86">
        <v>32905</v>
      </c>
      <c r="J52" s="87">
        <v>32562</v>
      </c>
      <c r="K52" s="87">
        <v>32595</v>
      </c>
      <c r="L52" s="87">
        <v>32173</v>
      </c>
      <c r="M52" s="88">
        <v>31419</v>
      </c>
    </row>
    <row r="53" spans="2:13" ht="27.75" customHeight="1" thickBot="1">
      <c r="B53" s="1257" t="s">
        <v>37</v>
      </c>
      <c r="C53" s="1258"/>
      <c r="D53" s="92"/>
      <c r="E53" s="1259" t="s">
        <v>38</v>
      </c>
      <c r="F53" s="1259"/>
      <c r="G53" s="1259"/>
      <c r="H53" s="1260"/>
      <c r="I53" s="93">
        <v>22223</v>
      </c>
      <c r="J53" s="94">
        <v>21602</v>
      </c>
      <c r="K53" s="94">
        <v>19812</v>
      </c>
      <c r="L53" s="94">
        <v>16606</v>
      </c>
      <c r="M53" s="95">
        <v>12805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vf81zGAJOqPlp5X+OlSQDkUyoxjKoUpGrPMhOBkcxTevIScZ3GIqJticinf2I3zkBYOhomXXt5+Y1VE3oCZrg==" saltValue="5mNwHhGbwiKRLF7U9MKP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553</v>
      </c>
      <c r="G54" s="104" t="s">
        <v>554</v>
      </c>
      <c r="H54" s="105" t="s">
        <v>555</v>
      </c>
    </row>
    <row r="55" spans="2:8" ht="52.5" customHeight="1">
      <c r="B55" s="106"/>
      <c r="C55" s="1269" t="s">
        <v>41</v>
      </c>
      <c r="D55" s="1269"/>
      <c r="E55" s="1270"/>
      <c r="F55" s="107">
        <v>912</v>
      </c>
      <c r="G55" s="107">
        <v>1122</v>
      </c>
      <c r="H55" s="108">
        <v>1581</v>
      </c>
    </row>
    <row r="56" spans="2:8" ht="52.5" customHeight="1">
      <c r="B56" s="109"/>
      <c r="C56" s="1271" t="s">
        <v>42</v>
      </c>
      <c r="D56" s="1271"/>
      <c r="E56" s="1272"/>
      <c r="F56" s="110" t="s">
        <v>509</v>
      </c>
      <c r="G56" s="110" t="s">
        <v>509</v>
      </c>
      <c r="H56" s="111" t="s">
        <v>509</v>
      </c>
    </row>
    <row r="57" spans="2:8" ht="53.25" customHeight="1">
      <c r="B57" s="109"/>
      <c r="C57" s="1273" t="s">
        <v>43</v>
      </c>
      <c r="D57" s="1273"/>
      <c r="E57" s="1274"/>
      <c r="F57" s="112">
        <v>1966</v>
      </c>
      <c r="G57" s="112">
        <v>2210</v>
      </c>
      <c r="H57" s="113">
        <v>2958</v>
      </c>
    </row>
    <row r="58" spans="2:8" ht="45.75" customHeight="1">
      <c r="B58" s="114"/>
      <c r="C58" s="1261" t="s">
        <v>595</v>
      </c>
      <c r="D58" s="1262"/>
      <c r="E58" s="1263"/>
      <c r="F58" s="115">
        <v>615</v>
      </c>
      <c r="G58" s="115">
        <v>515</v>
      </c>
      <c r="H58" s="116">
        <v>482</v>
      </c>
    </row>
    <row r="59" spans="2:8" ht="45.75" customHeight="1">
      <c r="B59" s="114"/>
      <c r="C59" s="1261" t="s">
        <v>596</v>
      </c>
      <c r="D59" s="1262"/>
      <c r="E59" s="1263"/>
      <c r="F59" s="115">
        <v>418</v>
      </c>
      <c r="G59" s="115">
        <v>422</v>
      </c>
      <c r="H59" s="116">
        <v>422</v>
      </c>
    </row>
    <row r="60" spans="2:8" ht="45.75" customHeight="1">
      <c r="B60" s="114"/>
      <c r="C60" s="1261" t="s">
        <v>597</v>
      </c>
      <c r="D60" s="1262"/>
      <c r="E60" s="1263"/>
      <c r="F60" s="115">
        <v>13</v>
      </c>
      <c r="G60" s="115">
        <v>159</v>
      </c>
      <c r="H60" s="116">
        <v>360</v>
      </c>
    </row>
    <row r="61" spans="2:8" ht="45.75" customHeight="1">
      <c r="B61" s="114"/>
      <c r="C61" s="1261" t="s">
        <v>598</v>
      </c>
      <c r="D61" s="1262"/>
      <c r="E61" s="1263"/>
      <c r="F61" s="115" t="s">
        <v>600</v>
      </c>
      <c r="G61" s="115">
        <v>12</v>
      </c>
      <c r="H61" s="116">
        <v>359</v>
      </c>
    </row>
    <row r="62" spans="2:8" ht="45.75" customHeight="1" thickBot="1">
      <c r="B62" s="117"/>
      <c r="C62" s="1264" t="s">
        <v>599</v>
      </c>
      <c r="D62" s="1265"/>
      <c r="E62" s="1266"/>
      <c r="F62" s="118">
        <v>137</v>
      </c>
      <c r="G62" s="118">
        <v>207</v>
      </c>
      <c r="H62" s="119">
        <v>287</v>
      </c>
    </row>
    <row r="63" spans="2:8" ht="52.5" customHeight="1" thickBot="1">
      <c r="B63" s="120"/>
      <c r="C63" s="1267" t="s">
        <v>44</v>
      </c>
      <c r="D63" s="1267"/>
      <c r="E63" s="1268"/>
      <c r="F63" s="121">
        <v>2879</v>
      </c>
      <c r="G63" s="121">
        <v>3333</v>
      </c>
      <c r="H63" s="122">
        <v>4539</v>
      </c>
    </row>
    <row r="64" spans="2:8" ht="15" customHeight="1"/>
    <row r="65" ht="0" hidden="1" customHeight="1"/>
    <row r="66" ht="0" hidden="1" customHeight="1"/>
  </sheetData>
  <sheetProtection algorithmName="SHA-512" hashValue="ctsOEvH/FguCm9VyDgYPPqBRSd0OWhHChHAw9We1pUprmScnNBDnnIjAy7gJJhdg32bf6mKgavRxEyGeT3rvPw==" saltValue="y7ykWYzZibSvEaoPjvs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604</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606</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118.4</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60.4</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609</v>
      </c>
      <c r="AO55" s="1281"/>
      <c r="AP55" s="1281"/>
      <c r="AQ55" s="1281"/>
      <c r="AR55" s="1281"/>
      <c r="AS55" s="1281"/>
      <c r="AT55" s="1281"/>
      <c r="AU55" s="1281"/>
      <c r="AV55" s="1281"/>
      <c r="AW55" s="1281"/>
      <c r="AX55" s="1281"/>
      <c r="AY55" s="1281"/>
      <c r="AZ55" s="1281"/>
      <c r="BA55" s="1281"/>
      <c r="BB55" s="1280" t="s">
        <v>610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35.299999999999997</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60.4</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c r="B73" s="374"/>
      <c r="G73" s="1293"/>
      <c r="H73" s="1293"/>
      <c r="I73" s="1293"/>
      <c r="J73" s="1293"/>
      <c r="K73" s="1276"/>
      <c r="L73" s="1276"/>
      <c r="M73" s="1276"/>
      <c r="N73" s="1276"/>
      <c r="AM73" s="383"/>
      <c r="AN73" s="1280" t="s">
        <v>606</v>
      </c>
      <c r="AO73" s="1280"/>
      <c r="AP73" s="1280"/>
      <c r="AQ73" s="1280"/>
      <c r="AR73" s="1280"/>
      <c r="AS73" s="1280"/>
      <c r="AT73" s="1280"/>
      <c r="AU73" s="1280"/>
      <c r="AV73" s="1280"/>
      <c r="AW73" s="1280"/>
      <c r="AX73" s="1280"/>
      <c r="AY73" s="1280"/>
      <c r="AZ73" s="1280"/>
      <c r="BA73" s="1280"/>
      <c r="BB73" s="1280" t="s">
        <v>610</v>
      </c>
      <c r="BC73" s="1280"/>
      <c r="BD73" s="1280"/>
      <c r="BE73" s="1280"/>
      <c r="BF73" s="1280"/>
      <c r="BG73" s="1280"/>
      <c r="BH73" s="1280"/>
      <c r="BI73" s="1280"/>
      <c r="BJ73" s="1280"/>
      <c r="BK73" s="1280"/>
      <c r="BL73" s="1280"/>
      <c r="BM73" s="1280"/>
      <c r="BN73" s="1280"/>
      <c r="BO73" s="1280"/>
      <c r="BP73" s="1277">
        <v>159.1</v>
      </c>
      <c r="BQ73" s="1277"/>
      <c r="BR73" s="1277"/>
      <c r="BS73" s="1277"/>
      <c r="BT73" s="1277"/>
      <c r="BU73" s="1277"/>
      <c r="BV73" s="1277"/>
      <c r="BW73" s="1277"/>
      <c r="BX73" s="1277">
        <v>155.69999999999999</v>
      </c>
      <c r="BY73" s="1277"/>
      <c r="BZ73" s="1277"/>
      <c r="CA73" s="1277"/>
      <c r="CB73" s="1277"/>
      <c r="CC73" s="1277"/>
      <c r="CD73" s="1277"/>
      <c r="CE73" s="1277"/>
      <c r="CF73" s="1277">
        <v>138.80000000000001</v>
      </c>
      <c r="CG73" s="1277"/>
      <c r="CH73" s="1277"/>
      <c r="CI73" s="1277"/>
      <c r="CJ73" s="1277"/>
      <c r="CK73" s="1277"/>
      <c r="CL73" s="1277"/>
      <c r="CM73" s="1277"/>
      <c r="CN73" s="1277">
        <v>118.4</v>
      </c>
      <c r="CO73" s="1277"/>
      <c r="CP73" s="1277"/>
      <c r="CQ73" s="1277"/>
      <c r="CR73" s="1277"/>
      <c r="CS73" s="1277"/>
      <c r="CT73" s="1277"/>
      <c r="CU73" s="1277"/>
      <c r="CV73" s="1277">
        <v>91.8</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614</v>
      </c>
      <c r="BC75" s="1280"/>
      <c r="BD75" s="1280"/>
      <c r="BE75" s="1280"/>
      <c r="BF75" s="1280"/>
      <c r="BG75" s="1280"/>
      <c r="BH75" s="1280"/>
      <c r="BI75" s="1280"/>
      <c r="BJ75" s="1280"/>
      <c r="BK75" s="1280"/>
      <c r="BL75" s="1280"/>
      <c r="BM75" s="1280"/>
      <c r="BN75" s="1280"/>
      <c r="BO75" s="1280"/>
      <c r="BP75" s="1277">
        <v>18.5</v>
      </c>
      <c r="BQ75" s="1277"/>
      <c r="BR75" s="1277"/>
      <c r="BS75" s="1277"/>
      <c r="BT75" s="1277"/>
      <c r="BU75" s="1277"/>
      <c r="BV75" s="1277"/>
      <c r="BW75" s="1277"/>
      <c r="BX75" s="1277">
        <v>19.100000000000001</v>
      </c>
      <c r="BY75" s="1277"/>
      <c r="BZ75" s="1277"/>
      <c r="CA75" s="1277"/>
      <c r="CB75" s="1277"/>
      <c r="CC75" s="1277"/>
      <c r="CD75" s="1277"/>
      <c r="CE75" s="1277"/>
      <c r="CF75" s="1277">
        <v>18.2</v>
      </c>
      <c r="CG75" s="1277"/>
      <c r="CH75" s="1277"/>
      <c r="CI75" s="1277"/>
      <c r="CJ75" s="1277"/>
      <c r="CK75" s="1277"/>
      <c r="CL75" s="1277"/>
      <c r="CM75" s="1277"/>
      <c r="CN75" s="1277">
        <v>16.5</v>
      </c>
      <c r="CO75" s="1277"/>
      <c r="CP75" s="1277"/>
      <c r="CQ75" s="1277"/>
      <c r="CR75" s="1277"/>
      <c r="CS75" s="1277"/>
      <c r="CT75" s="1277"/>
      <c r="CU75" s="1277"/>
      <c r="CV75" s="1277">
        <v>13.7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609</v>
      </c>
      <c r="AO77" s="1281"/>
      <c r="AP77" s="1281"/>
      <c r="AQ77" s="1281"/>
      <c r="AR77" s="1281"/>
      <c r="AS77" s="1281"/>
      <c r="AT77" s="1281"/>
      <c r="AU77" s="1281"/>
      <c r="AV77" s="1281"/>
      <c r="AW77" s="1281"/>
      <c r="AX77" s="1281"/>
      <c r="AY77" s="1281"/>
      <c r="AZ77" s="1281"/>
      <c r="BA77" s="1281"/>
      <c r="BB77" s="1280" t="s">
        <v>615</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616</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VNX16fqt+1Djq0BEcsx3ikczWZd1gEh9NG3DVX+FkXBE1pH/LfPTyKT0Idg7LzIX/AO81Hkc+8fsdU9ud+dQ==" saltValue="6f7EY8hJmuwttEvElBzvP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SVuxGa6Drx2b43OVC7CGoaZYnxweOzlNna+1EHUkhLWxuW6Mi64WZBaf06FPURVaAEJo+WN2jNm+KvIwwg/rg==" saltValue="KyLzsntW90rRKLWBGzAQ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iyFg5OemMEYtiwENG8iliHhfxgoC+n2RlOzhJGWFIrUI8hFQuN6U5GPnzxDRO2+mjwZQDvM6CEI9yXnOVY+Ow==" saltValue="xtr85gd3C2UDXgLxGLU1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548</v>
      </c>
      <c r="G2" s="136"/>
      <c r="H2" s="137"/>
    </row>
    <row r="3" spans="1:8">
      <c r="A3" s="133" t="s">
        <v>541</v>
      </c>
      <c r="B3" s="138"/>
      <c r="C3" s="139"/>
      <c r="D3" s="140">
        <v>45003</v>
      </c>
      <c r="E3" s="141"/>
      <c r="F3" s="142">
        <v>63956</v>
      </c>
      <c r="G3" s="143"/>
      <c r="H3" s="144"/>
    </row>
    <row r="4" spans="1:8">
      <c r="A4" s="145"/>
      <c r="B4" s="146"/>
      <c r="C4" s="147"/>
      <c r="D4" s="148">
        <v>11536</v>
      </c>
      <c r="E4" s="149"/>
      <c r="F4" s="150">
        <v>29239</v>
      </c>
      <c r="G4" s="151"/>
      <c r="H4" s="152"/>
    </row>
    <row r="5" spans="1:8">
      <c r="A5" s="133" t="s">
        <v>543</v>
      </c>
      <c r="B5" s="138"/>
      <c r="C5" s="139"/>
      <c r="D5" s="140">
        <v>31044</v>
      </c>
      <c r="E5" s="141"/>
      <c r="F5" s="142">
        <v>66255</v>
      </c>
      <c r="G5" s="143"/>
      <c r="H5" s="144"/>
    </row>
    <row r="6" spans="1:8">
      <c r="A6" s="145"/>
      <c r="B6" s="146"/>
      <c r="C6" s="147"/>
      <c r="D6" s="148">
        <v>9861</v>
      </c>
      <c r="E6" s="149"/>
      <c r="F6" s="150">
        <v>31822</v>
      </c>
      <c r="G6" s="151"/>
      <c r="H6" s="152"/>
    </row>
    <row r="7" spans="1:8">
      <c r="A7" s="133" t="s">
        <v>544</v>
      </c>
      <c r="B7" s="138"/>
      <c r="C7" s="139"/>
      <c r="D7" s="140">
        <v>29250</v>
      </c>
      <c r="E7" s="141"/>
      <c r="F7" s="142">
        <v>47278</v>
      </c>
      <c r="G7" s="143"/>
      <c r="H7" s="144"/>
    </row>
    <row r="8" spans="1:8">
      <c r="A8" s="145"/>
      <c r="B8" s="146"/>
      <c r="C8" s="147"/>
      <c r="D8" s="148">
        <v>9774</v>
      </c>
      <c r="E8" s="149"/>
      <c r="F8" s="150">
        <v>24096</v>
      </c>
      <c r="G8" s="151"/>
      <c r="H8" s="152"/>
    </row>
    <row r="9" spans="1:8">
      <c r="A9" s="133" t="s">
        <v>545</v>
      </c>
      <c r="B9" s="138"/>
      <c r="C9" s="139"/>
      <c r="D9" s="140">
        <v>36660</v>
      </c>
      <c r="E9" s="141"/>
      <c r="F9" s="142">
        <v>44504</v>
      </c>
      <c r="G9" s="143"/>
      <c r="H9" s="144"/>
    </row>
    <row r="10" spans="1:8">
      <c r="A10" s="145"/>
      <c r="B10" s="146"/>
      <c r="C10" s="147"/>
      <c r="D10" s="148">
        <v>23054</v>
      </c>
      <c r="E10" s="149"/>
      <c r="F10" s="150">
        <v>25876</v>
      </c>
      <c r="G10" s="151"/>
      <c r="H10" s="152"/>
    </row>
    <row r="11" spans="1:8">
      <c r="A11" s="133" t="s">
        <v>546</v>
      </c>
      <c r="B11" s="138"/>
      <c r="C11" s="139"/>
      <c r="D11" s="140">
        <v>31893</v>
      </c>
      <c r="E11" s="141"/>
      <c r="F11" s="142">
        <v>47820</v>
      </c>
      <c r="G11" s="143"/>
      <c r="H11" s="144"/>
    </row>
    <row r="12" spans="1:8">
      <c r="A12" s="145"/>
      <c r="B12" s="146"/>
      <c r="C12" s="153"/>
      <c r="D12" s="148">
        <v>26796</v>
      </c>
      <c r="E12" s="149"/>
      <c r="F12" s="150">
        <v>25855</v>
      </c>
      <c r="G12" s="151"/>
      <c r="H12" s="152"/>
    </row>
    <row r="13" spans="1:8">
      <c r="A13" s="133"/>
      <c r="B13" s="138"/>
      <c r="C13" s="154"/>
      <c r="D13" s="155">
        <v>34770</v>
      </c>
      <c r="E13" s="156"/>
      <c r="F13" s="157">
        <v>53963</v>
      </c>
      <c r="G13" s="158"/>
      <c r="H13" s="144"/>
    </row>
    <row r="14" spans="1:8">
      <c r="A14" s="145"/>
      <c r="B14" s="146"/>
      <c r="C14" s="147"/>
      <c r="D14" s="148">
        <v>16204</v>
      </c>
      <c r="E14" s="149"/>
      <c r="F14" s="150">
        <v>27378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1.87</v>
      </c>
      <c r="C19" s="159">
        <f>ROUND(VALUE(SUBSTITUTE(実質収支比率等に係る経年分析!G$48,"▲","-")),2)</f>
        <v>2.2400000000000002</v>
      </c>
      <c r="D19" s="159">
        <f>ROUND(VALUE(SUBSTITUTE(実質収支比率等に係る経年分析!H$48,"▲","-")),2)</f>
        <v>1.8</v>
      </c>
      <c r="E19" s="159">
        <f>ROUND(VALUE(SUBSTITUTE(実質収支比率等に係る経年分析!I$48,"▲","-")),2)</f>
        <v>1.59</v>
      </c>
      <c r="F19" s="159">
        <f>ROUND(VALUE(SUBSTITUTE(実質収支比率等に係る経年分析!J$48,"▲","-")),2)</f>
        <v>2.67</v>
      </c>
    </row>
    <row r="20" spans="1:11">
      <c r="A20" s="159" t="s">
        <v>48</v>
      </c>
      <c r="B20" s="159">
        <f>ROUND(VALUE(SUBSTITUTE(実質収支比率等に係る経年分析!F$47,"▲","-")),2)</f>
        <v>6.12</v>
      </c>
      <c r="C20" s="159">
        <f>ROUND(VALUE(SUBSTITUTE(実質収支比率等に係る経年分析!G$47,"▲","-")),2)</f>
        <v>5.86</v>
      </c>
      <c r="D20" s="159">
        <f>ROUND(VALUE(SUBSTITUTE(実質収支比率等に係る経年分析!H$47,"▲","-")),2)</f>
        <v>5.41</v>
      </c>
      <c r="E20" s="159">
        <f>ROUND(VALUE(SUBSTITUTE(実質収支比率等に係る経年分析!I$47,"▲","-")),2)</f>
        <v>6.79</v>
      </c>
      <c r="F20" s="159">
        <f>ROUND(VALUE(SUBSTITUTE(実質収支比率等に係る経年分析!J$47,"▲","-")),2)</f>
        <v>9.5399999999999991</v>
      </c>
    </row>
    <row r="21" spans="1:11">
      <c r="A21" s="159" t="s">
        <v>49</v>
      </c>
      <c r="B21" s="159">
        <f>IF(ISNUMBER(VALUE(SUBSTITUTE(実質収支比率等に係る経年分析!F$49,"▲","-"))),ROUND(VALUE(SUBSTITUTE(実質収支比率等に係る経年分析!F$49,"▲","-")),2),NA())</f>
        <v>2.44</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-0.73</v>
      </c>
      <c r="E21" s="159">
        <f>IF(ISNUMBER(VALUE(SUBSTITUTE(実質収支比率等に係る経年分析!I$49,"▲","-"))),ROUND(VALUE(SUBSTITUTE(実質収支比率等に係る経年分析!I$49,"▲","-")),2),NA())</f>
        <v>1.02</v>
      </c>
      <c r="F21" s="159">
        <f>IF(ISNUMBER(VALUE(SUBSTITUTE(実質収支比率等に係る経年分析!J$49,"▲","-"))),ROUND(VALUE(SUBSTITUTE(実質収支比率等に係る経年分析!J$49,"▲","-")),2),NA())</f>
        <v>3.85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0.93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c r="A31" s="160" t="str">
        <f>IF(連結実質赤字比率に係る赤字・黒字の構成分析!C$39="",NA(),連結実質赤字比率に係る赤字・黒字の構成分析!C$39)</f>
        <v>国民健康保険事業特別会計</v>
      </c>
      <c r="B31" s="160">
        <f>IF(ROUND(VALUE(SUBSTITUTE(連結実質赤字比率に係る赤字・黒字の構成分析!F$39,"▲", "-")), 2) &lt; 0, ABS(ROUND(VALUE(SUBSTITUTE(連結実質赤字比率に係る赤字・黒字の構成分析!F$39,"▲", "-")), 2)), NA())</f>
        <v>1.91</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2.57</v>
      </c>
      <c r="E31" s="160" t="e">
        <f>IF(ROUND(VALUE(SUBSTITUTE(連結実質赤字比率に係る赤字・黒字の構成分析!G$39,"▲", "-")), 2) &gt;= 0, ABS(ROUND(VALUE(SUBSTITUTE(連結実質赤字比率に係る赤字・黒字の構成分析!G$39,"▲", "-")), 2)), NA())</f>
        <v>#N/A</v>
      </c>
      <c r="F31" s="160">
        <f>IF(ROUND(VALUE(SUBSTITUTE(連結実質赤字比率に係る赤字・黒字の構成分析!H$39,"▲", "-")), 2) &lt; 0, ABS(ROUND(VALUE(SUBSTITUTE(連結実質赤字比率に係る赤字・黒字の構成分析!H$39,"▲", "-")), 2)), NA())</f>
        <v>0.59</v>
      </c>
      <c r="G31" s="160" t="e">
        <f>IF(ROUND(VALUE(SUBSTITUTE(連結実質赤字比率に係る赤字・黒字の構成分析!H$39,"▲", "-")), 2) &gt;= 0, ABS(ROUND(VALUE(SUBSTITUTE(連結実質赤字比率に係る赤字・黒字の構成分析!H$39,"▲", "-")), 2)), NA())</f>
        <v>#N/A</v>
      </c>
      <c r="H31" s="160">
        <f>IF(ROUND(VALUE(SUBSTITUTE(連結実質赤字比率に係る赤字・黒字の構成分析!I$39,"▲", "-")), 2) &lt; 0, ABS(ROUND(VALUE(SUBSTITUTE(連結実質赤字比率に係る赤字・黒字の構成分析!I$39,"▲", "-")), 2)), NA())</f>
        <v>0.31</v>
      </c>
      <c r="I31" s="160" t="e">
        <f>IF(ROUND(VALUE(SUBSTITUTE(連結実質赤字比率に係る赤字・黒字の構成分析!I$39,"▲", "-")), 2) &gt;= 0, ABS(ROUND(VALUE(SUBSTITUTE(連結実質赤字比率に係る赤字・黒字の構成分析!I$39,"▲", "-")), 2)), NA())</f>
        <v>#N/A</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2.66</v>
      </c>
    </row>
    <row r="34" spans="1:16">
      <c r="A34" s="160" t="str">
        <f>IF(連結実質赤字比率に係る赤字・黒字の構成分析!C$36="",NA(),連結実質赤字比率に係る赤字・黒字の構成分析!C$36)</f>
        <v>泉大津市水道事業会計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11.79</v>
      </c>
    </row>
    <row r="35" spans="1:16">
      <c r="A35" s="160" t="str">
        <f>IF(連結実質赤字比率に係る赤字・黒字の構成分析!C$35="",NA(),連結実質赤字比率に係る赤字・黒字の構成分析!C$35)</f>
        <v>駐車場事業特別会計</v>
      </c>
      <c r="B35" s="160">
        <f>IF(ROUND(VALUE(SUBSTITUTE(連結実質赤字比率に係る赤字・黒字の構成分析!F$35,"▲", "-")), 2) &lt; 0, ABS(ROUND(VALUE(SUBSTITUTE(連結実質赤字比率に係る赤字・黒字の構成分析!F$35,"▲", "-")), 2)), NA())</f>
        <v>4.26</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3.36</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2.63</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1.67</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0.61</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泉大津市病院事業会計</v>
      </c>
      <c r="B36" s="160">
        <f>IF(ROUND(VALUE(SUBSTITUTE(連結実質赤字比率に係る赤字・黒字の構成分析!F$34,"▲", "-")), 2) &lt; 0, ABS(ROUND(VALUE(SUBSTITUTE(連結実質赤字比率に係る赤字・黒字の構成分析!F$34,"▲", "-")), 2)), NA())</f>
        <v>1.8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1.3</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0.19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2.56</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3464</v>
      </c>
      <c r="E42" s="161"/>
      <c r="F42" s="161"/>
      <c r="G42" s="161">
        <f>'実質公債費比率（分子）の構造'!L$52</f>
        <v>3510</v>
      </c>
      <c r="H42" s="161"/>
      <c r="I42" s="161"/>
      <c r="J42" s="161">
        <f>'実質公債費比率（分子）の構造'!M$52</f>
        <v>3447</v>
      </c>
      <c r="K42" s="161"/>
      <c r="L42" s="161"/>
      <c r="M42" s="161">
        <f>'実質公債費比率（分子）の構造'!N$52</f>
        <v>3416</v>
      </c>
      <c r="N42" s="161"/>
      <c r="O42" s="161"/>
      <c r="P42" s="161">
        <f>'実質公債費比率（分子）の構造'!O$52</f>
        <v>3525</v>
      </c>
    </row>
    <row r="43" spans="1:16">
      <c r="A43" s="161" t="s">
        <v>57</v>
      </c>
      <c r="B43" s="161">
        <f>'実質公債費比率（分子）の構造'!K$51</f>
        <v>2</v>
      </c>
      <c r="C43" s="161"/>
      <c r="D43" s="161"/>
      <c r="E43" s="161">
        <f>'実質公債費比率（分子）の構造'!L$51</f>
        <v>3</v>
      </c>
      <c r="F43" s="161"/>
      <c r="G43" s="161"/>
      <c r="H43" s="161">
        <f>'実質公債費比率（分子）の構造'!M$51</f>
        <v>4</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105</v>
      </c>
      <c r="C44" s="161"/>
      <c r="D44" s="161"/>
      <c r="E44" s="161">
        <f>'実質公債費比率（分子）の構造'!L$50</f>
        <v>527</v>
      </c>
      <c r="F44" s="161"/>
      <c r="G44" s="161"/>
      <c r="H44" s="161">
        <f>'実質公債費比率（分子）の構造'!M$50</f>
        <v>383</v>
      </c>
      <c r="I44" s="161"/>
      <c r="J44" s="161"/>
      <c r="K44" s="161">
        <f>'実質公債費比率（分子）の構造'!N$50</f>
        <v>373</v>
      </c>
      <c r="L44" s="161"/>
      <c r="M44" s="161"/>
      <c r="N44" s="161">
        <f>'実質公債費比率（分子）の構造'!O$50</f>
        <v>371</v>
      </c>
      <c r="O44" s="161"/>
      <c r="P44" s="161"/>
    </row>
    <row r="45" spans="1:16">
      <c r="A45" s="161" t="s">
        <v>59</v>
      </c>
      <c r="B45" s="161">
        <f>'実質公債費比率（分子）の構造'!K$49</f>
        <v>417</v>
      </c>
      <c r="C45" s="161"/>
      <c r="D45" s="161"/>
      <c r="E45" s="161">
        <f>'実質公債費比率（分子）の構造'!L$49</f>
        <v>445</v>
      </c>
      <c r="F45" s="161"/>
      <c r="G45" s="161"/>
      <c r="H45" s="161">
        <f>'実質公債費比率（分子）の構造'!M$49</f>
        <v>379</v>
      </c>
      <c r="I45" s="161"/>
      <c r="J45" s="161"/>
      <c r="K45" s="161">
        <f>'実質公債費比率（分子）の構造'!N$49</f>
        <v>261</v>
      </c>
      <c r="L45" s="161"/>
      <c r="M45" s="161"/>
      <c r="N45" s="161">
        <f>'実質公債費比率（分子）の構造'!O$49</f>
        <v>268</v>
      </c>
      <c r="O45" s="161"/>
      <c r="P45" s="161"/>
    </row>
    <row r="46" spans="1:16">
      <c r="A46" s="161" t="s">
        <v>60</v>
      </c>
      <c r="B46" s="161">
        <f>'実質公債費比率（分子）の構造'!K$48</f>
        <v>1904</v>
      </c>
      <c r="C46" s="161"/>
      <c r="D46" s="161"/>
      <c r="E46" s="161">
        <f>'実質公債費比率（分子）の構造'!L$48</f>
        <v>2030</v>
      </c>
      <c r="F46" s="161"/>
      <c r="G46" s="161"/>
      <c r="H46" s="161">
        <f>'実質公債費比率（分子）の構造'!M$48</f>
        <v>1833</v>
      </c>
      <c r="I46" s="161"/>
      <c r="J46" s="161"/>
      <c r="K46" s="161">
        <f>'実質公債費比率（分子）の構造'!N$48</f>
        <v>1582</v>
      </c>
      <c r="L46" s="161"/>
      <c r="M46" s="161"/>
      <c r="N46" s="161">
        <f>'実質公債費比率（分子）の構造'!O$48</f>
        <v>1579</v>
      </c>
      <c r="O46" s="161"/>
      <c r="P46" s="161"/>
    </row>
    <row r="47" spans="1:16">
      <c r="A47" s="161" t="s">
        <v>61</v>
      </c>
      <c r="B47" s="161">
        <f>'実質公債費比率（分子）の構造'!K$47</f>
        <v>21</v>
      </c>
      <c r="C47" s="161"/>
      <c r="D47" s="161"/>
      <c r="E47" s="161">
        <f>'実質公債費比率（分子）の構造'!L$47</f>
        <v>21</v>
      </c>
      <c r="F47" s="161"/>
      <c r="G47" s="161"/>
      <c r="H47" s="161">
        <f>'実質公債費比率（分子）の構造'!M$47</f>
        <v>21</v>
      </c>
      <c r="I47" s="161"/>
      <c r="J47" s="161"/>
      <c r="K47" s="161">
        <f>'実質公債費比率（分子）の構造'!N$47</f>
        <v>21</v>
      </c>
      <c r="L47" s="161"/>
      <c r="M47" s="161"/>
      <c r="N47" s="161">
        <f>'実質公債費比率（分子）の構造'!O$47</f>
        <v>21</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3566</v>
      </c>
      <c r="C49" s="161"/>
      <c r="D49" s="161"/>
      <c r="E49" s="161">
        <f>'実質公債費比率（分子）の構造'!L$45</f>
        <v>3358</v>
      </c>
      <c r="F49" s="161"/>
      <c r="G49" s="161"/>
      <c r="H49" s="161">
        <f>'実質公債費比率（分子）の構造'!M$45</f>
        <v>3065</v>
      </c>
      <c r="I49" s="161"/>
      <c r="J49" s="161"/>
      <c r="K49" s="161">
        <f>'実質公債費比率（分子）の構造'!N$45</f>
        <v>3039</v>
      </c>
      <c r="L49" s="161"/>
      <c r="M49" s="161"/>
      <c r="N49" s="161">
        <f>'実質公債費比率（分子）の構造'!O$45</f>
        <v>2977</v>
      </c>
      <c r="O49" s="161"/>
      <c r="P49" s="161"/>
    </row>
    <row r="50" spans="1:16">
      <c r="A50" s="161" t="s">
        <v>64</v>
      </c>
      <c r="B50" s="161" t="e">
        <f>NA()</f>
        <v>#N/A</v>
      </c>
      <c r="C50" s="161">
        <f>IF(ISNUMBER('実質公債費比率（分子）の構造'!K$53),'実質公債費比率（分子）の構造'!K$53,NA())</f>
        <v>2551</v>
      </c>
      <c r="D50" s="161" t="e">
        <f>NA()</f>
        <v>#N/A</v>
      </c>
      <c r="E50" s="161" t="e">
        <f>NA()</f>
        <v>#N/A</v>
      </c>
      <c r="F50" s="161">
        <f>IF(ISNUMBER('実質公債費比率（分子）の構造'!L$53),'実質公債費比率（分子）の構造'!L$53,NA())</f>
        <v>2874</v>
      </c>
      <c r="G50" s="161" t="e">
        <f>NA()</f>
        <v>#N/A</v>
      </c>
      <c r="H50" s="161" t="e">
        <f>NA()</f>
        <v>#N/A</v>
      </c>
      <c r="I50" s="161">
        <f>IF(ISNUMBER('実質公債費比率（分子）の構造'!M$53),'実質公債費比率（分子）の構造'!M$53,NA())</f>
        <v>2238</v>
      </c>
      <c r="J50" s="161" t="e">
        <f>NA()</f>
        <v>#N/A</v>
      </c>
      <c r="K50" s="161" t="e">
        <f>NA()</f>
        <v>#N/A</v>
      </c>
      <c r="L50" s="161">
        <f>IF(ISNUMBER('実質公債費比率（分子）の構造'!N$53),'実質公債費比率（分子）の構造'!N$53,NA())</f>
        <v>1860</v>
      </c>
      <c r="M50" s="161" t="e">
        <f>NA()</f>
        <v>#N/A</v>
      </c>
      <c r="N50" s="161" t="e">
        <f>NA()</f>
        <v>#N/A</v>
      </c>
      <c r="O50" s="161">
        <f>IF(ISNUMBER('実質公債費比率（分子）の構造'!O$53),'実質公債費比率（分子）の構造'!O$53,NA())</f>
        <v>1691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32905</v>
      </c>
      <c r="E56" s="160"/>
      <c r="F56" s="160"/>
      <c r="G56" s="160">
        <f>'将来負担比率（分子）の構造'!J$52</f>
        <v>32562</v>
      </c>
      <c r="H56" s="160"/>
      <c r="I56" s="160"/>
      <c r="J56" s="160">
        <f>'将来負担比率（分子）の構造'!K$52</f>
        <v>32595</v>
      </c>
      <c r="K56" s="160"/>
      <c r="L56" s="160"/>
      <c r="M56" s="160">
        <f>'将来負担比率（分子）の構造'!L$52</f>
        <v>32173</v>
      </c>
      <c r="N56" s="160"/>
      <c r="O56" s="160"/>
      <c r="P56" s="160">
        <f>'将来負担比率（分子）の構造'!M$52</f>
        <v>31419</v>
      </c>
    </row>
    <row r="57" spans="1:16">
      <c r="A57" s="160" t="s">
        <v>35</v>
      </c>
      <c r="B57" s="160"/>
      <c r="C57" s="160"/>
      <c r="D57" s="160">
        <f>'将来負担比率（分子）の構造'!I$51</f>
        <v>8482</v>
      </c>
      <c r="E57" s="160"/>
      <c r="F57" s="160"/>
      <c r="G57" s="160">
        <f>'将来負担比率（分子）の構造'!J$51</f>
        <v>8059</v>
      </c>
      <c r="H57" s="160"/>
      <c r="I57" s="160"/>
      <c r="J57" s="160">
        <f>'将来負担比率（分子）の構造'!K$51</f>
        <v>7980</v>
      </c>
      <c r="K57" s="160"/>
      <c r="L57" s="160"/>
      <c r="M57" s="160">
        <f>'将来負担比率（分子）の構造'!L$51</f>
        <v>8406</v>
      </c>
      <c r="N57" s="160"/>
      <c r="O57" s="160"/>
      <c r="P57" s="160">
        <f>'将来負担比率（分子）の構造'!M$51</f>
        <v>8674</v>
      </c>
    </row>
    <row r="58" spans="1:16">
      <c r="A58" s="160" t="s">
        <v>34</v>
      </c>
      <c r="B58" s="160"/>
      <c r="C58" s="160"/>
      <c r="D58" s="160">
        <f>'将来負担比率（分子）の構造'!I$50</f>
        <v>3057</v>
      </c>
      <c r="E58" s="160"/>
      <c r="F58" s="160"/>
      <c r="G58" s="160">
        <f>'将来負担比率（分子）の構造'!J$50</f>
        <v>2622</v>
      </c>
      <c r="H58" s="160"/>
      <c r="I58" s="160"/>
      <c r="J58" s="160">
        <f>'将来負担比率（分子）の構造'!K$50</f>
        <v>2750</v>
      </c>
      <c r="K58" s="160"/>
      <c r="L58" s="160"/>
      <c r="M58" s="160">
        <f>'将来負担比率（分子）の構造'!L$50</f>
        <v>3379</v>
      </c>
      <c r="N58" s="160"/>
      <c r="O58" s="160"/>
      <c r="P58" s="160">
        <f>'将来負担比率（分子）の構造'!M$50</f>
        <v>4654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1058</v>
      </c>
      <c r="C61" s="160"/>
      <c r="D61" s="160"/>
      <c r="E61" s="160">
        <f>'将来負担比率（分子）の構造'!J$46</f>
        <v>649</v>
      </c>
      <c r="F61" s="160"/>
      <c r="G61" s="160"/>
      <c r="H61" s="160">
        <f>'将来負担比率（分子）の構造'!K$46</f>
        <v>694</v>
      </c>
      <c r="I61" s="160"/>
      <c r="J61" s="160"/>
      <c r="K61" s="160">
        <f>'将来負担比率（分子）の構造'!L$46</f>
        <v>682</v>
      </c>
      <c r="L61" s="160"/>
      <c r="M61" s="160"/>
      <c r="N61" s="160">
        <f>'将来負担比率（分子）の構造'!M$46</f>
        <v>396</v>
      </c>
      <c r="O61" s="160"/>
      <c r="P61" s="160"/>
    </row>
    <row r="62" spans="1:16">
      <c r="A62" s="160" t="s">
        <v>28</v>
      </c>
      <c r="B62" s="160">
        <f>'将来負担比率（分子）の構造'!I$45</f>
        <v>3357</v>
      </c>
      <c r="C62" s="160"/>
      <c r="D62" s="160"/>
      <c r="E62" s="160">
        <f>'将来負担比率（分子）の構造'!J$45</f>
        <v>3094</v>
      </c>
      <c r="F62" s="160"/>
      <c r="G62" s="160"/>
      <c r="H62" s="160">
        <f>'将来負担比率（分子）の構造'!K$45</f>
        <v>2757</v>
      </c>
      <c r="I62" s="160"/>
      <c r="J62" s="160"/>
      <c r="K62" s="160">
        <f>'将来負担比率（分子）の構造'!L$45</f>
        <v>2765</v>
      </c>
      <c r="L62" s="160"/>
      <c r="M62" s="160"/>
      <c r="N62" s="160">
        <f>'将来負担比率（分子）の構造'!M$45</f>
        <v>2662</v>
      </c>
      <c r="O62" s="160"/>
      <c r="P62" s="160"/>
    </row>
    <row r="63" spans="1:16">
      <c r="A63" s="160" t="s">
        <v>27</v>
      </c>
      <c r="B63" s="160">
        <f>'将来負担比率（分子）の構造'!I$44</f>
        <v>1934</v>
      </c>
      <c r="C63" s="160"/>
      <c r="D63" s="160"/>
      <c r="E63" s="160">
        <f>'将来負担比率（分子）の構造'!J$44</f>
        <v>1683</v>
      </c>
      <c r="F63" s="160"/>
      <c r="G63" s="160"/>
      <c r="H63" s="160">
        <f>'将来負担比率（分子）の構造'!K$44</f>
        <v>1679</v>
      </c>
      <c r="I63" s="160"/>
      <c r="J63" s="160"/>
      <c r="K63" s="160">
        <f>'将来負担比率（分子）の構造'!L$44</f>
        <v>1510</v>
      </c>
      <c r="L63" s="160"/>
      <c r="M63" s="160"/>
      <c r="N63" s="160">
        <f>'将来負担比率（分子）の構造'!M$44</f>
        <v>1272</v>
      </c>
      <c r="O63" s="160"/>
      <c r="P63" s="160"/>
    </row>
    <row r="64" spans="1:16">
      <c r="A64" s="160" t="s">
        <v>26</v>
      </c>
      <c r="B64" s="160">
        <f>'将来負担比率（分子）の構造'!I$43</f>
        <v>24834</v>
      </c>
      <c r="C64" s="160"/>
      <c r="D64" s="160"/>
      <c r="E64" s="160">
        <f>'将来負担比率（分子）の構造'!J$43</f>
        <v>24255</v>
      </c>
      <c r="F64" s="160"/>
      <c r="G64" s="160"/>
      <c r="H64" s="160">
        <f>'将来負担比率（分子）の構造'!K$43</f>
        <v>23986</v>
      </c>
      <c r="I64" s="160"/>
      <c r="J64" s="160"/>
      <c r="K64" s="160">
        <f>'将来負担比率（分子）の構造'!L$43</f>
        <v>22329</v>
      </c>
      <c r="L64" s="160"/>
      <c r="M64" s="160"/>
      <c r="N64" s="160">
        <f>'将来負担比率（分子）の構造'!M$43</f>
        <v>20274</v>
      </c>
      <c r="O64" s="160"/>
      <c r="P64" s="160"/>
    </row>
    <row r="65" spans="1:16">
      <c r="A65" s="160" t="s">
        <v>25</v>
      </c>
      <c r="B65" s="160">
        <f>'将来負担比率（分子）の構造'!I$42</f>
        <v>3566</v>
      </c>
      <c r="C65" s="160"/>
      <c r="D65" s="160"/>
      <c r="E65" s="160">
        <f>'将来負担比率（分子）の構造'!J$42</f>
        <v>3515</v>
      </c>
      <c r="F65" s="160"/>
      <c r="G65" s="160"/>
      <c r="H65" s="160">
        <f>'将来負担比率（分子）の構造'!K$42</f>
        <v>3132</v>
      </c>
      <c r="I65" s="160"/>
      <c r="J65" s="160"/>
      <c r="K65" s="160">
        <f>'将来負担比率（分子）の構造'!L$42</f>
        <v>2820</v>
      </c>
      <c r="L65" s="160"/>
      <c r="M65" s="160"/>
      <c r="N65" s="160">
        <f>'将来負担比率（分子）の構造'!M$42</f>
        <v>2727</v>
      </c>
      <c r="O65" s="160"/>
      <c r="P65" s="160"/>
    </row>
    <row r="66" spans="1:16">
      <c r="A66" s="160" t="s">
        <v>24</v>
      </c>
      <c r="B66" s="160">
        <f>'将来負担比率（分子）の構造'!I$41</f>
        <v>31918</v>
      </c>
      <c r="C66" s="160"/>
      <c r="D66" s="160"/>
      <c r="E66" s="160">
        <f>'将来負担比率（分子）の構造'!J$41</f>
        <v>31649</v>
      </c>
      <c r="F66" s="160"/>
      <c r="G66" s="160"/>
      <c r="H66" s="160">
        <f>'将来負担比率（分子）の構造'!K$41</f>
        <v>30890</v>
      </c>
      <c r="I66" s="160"/>
      <c r="J66" s="160"/>
      <c r="K66" s="160">
        <f>'将来負担比率（分子）の構造'!L$41</f>
        <v>30459</v>
      </c>
      <c r="L66" s="160"/>
      <c r="M66" s="160"/>
      <c r="N66" s="160">
        <f>'将来負担比率（分子）の構造'!M$41</f>
        <v>30220</v>
      </c>
      <c r="O66" s="160"/>
      <c r="P66" s="160"/>
    </row>
    <row r="67" spans="1:16">
      <c r="A67" s="160" t="s">
        <v>68</v>
      </c>
      <c r="B67" s="160" t="e">
        <f>NA()</f>
        <v>#N/A</v>
      </c>
      <c r="C67" s="160">
        <f>IF(ISNUMBER('将来負担比率（分子）の構造'!I$53), IF('将来負担比率（分子）の構造'!I$53 &lt; 0, 0, '将来負担比率（分子）の構造'!I$53), NA())</f>
        <v>22223</v>
      </c>
      <c r="D67" s="160" t="e">
        <f>NA()</f>
        <v>#N/A</v>
      </c>
      <c r="E67" s="160" t="e">
        <f>NA()</f>
        <v>#N/A</v>
      </c>
      <c r="F67" s="160">
        <f>IF(ISNUMBER('将来負担比率（分子）の構造'!J$53), IF('将来負担比率（分子）の構造'!J$53 &lt; 0, 0, '将来負担比率（分子）の構造'!J$53), NA())</f>
        <v>21602</v>
      </c>
      <c r="G67" s="160" t="e">
        <f>NA()</f>
        <v>#N/A</v>
      </c>
      <c r="H67" s="160" t="e">
        <f>NA()</f>
        <v>#N/A</v>
      </c>
      <c r="I67" s="160">
        <f>IF(ISNUMBER('将来負担比率（分子）の構造'!K$53), IF('将来負担比率（分子）の構造'!K$53 &lt; 0, 0, '将来負担比率（分子）の構造'!K$53), NA())</f>
        <v>19812</v>
      </c>
      <c r="J67" s="160" t="e">
        <f>NA()</f>
        <v>#N/A</v>
      </c>
      <c r="K67" s="160" t="e">
        <f>NA()</f>
        <v>#N/A</v>
      </c>
      <c r="L67" s="160">
        <f>IF(ISNUMBER('将来負担比率（分子）の構造'!L$53), IF('将来負担比率（分子）の構造'!L$53 &lt; 0, 0, '将来負担比率（分子）の構造'!L$53), NA())</f>
        <v>16606</v>
      </c>
      <c r="M67" s="160" t="e">
        <f>NA()</f>
        <v>#N/A</v>
      </c>
      <c r="N67" s="160" t="e">
        <f>NA()</f>
        <v>#N/A</v>
      </c>
      <c r="O67" s="160">
        <f>IF(ISNUMBER('将来負担比率（分子）の構造'!M$53), IF('将来負担比率（分子）の構造'!M$53 &lt; 0, 0, '将来負担比率（分子）の構造'!M$53), NA())</f>
        <v>12805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912</v>
      </c>
      <c r="C72" s="164">
        <f>基金残高に係る経年分析!G55</f>
        <v>1122</v>
      </c>
      <c r="D72" s="164">
        <f>基金残高に係る経年分析!H55</f>
        <v>1581</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1966</v>
      </c>
      <c r="C74" s="164">
        <f>基金残高に係る経年分析!G57</f>
        <v>2210</v>
      </c>
      <c r="D74" s="164">
        <f>基金残高に係る経年分析!H57</f>
        <v>2958</v>
      </c>
    </row>
  </sheetData>
  <sheetProtection algorithmName="SHA-512" hashValue="o9Mkbk/B+HpL5Y/wq4NLj6VWxwm0xFrmpduzmX2TDr4SWhqZ++aG7bONYG43lU2R1ioQsrKZQyUAEh3HQZQxwA==" saltValue="ycvOdkP5G9d5UZC1PN6N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11584542</v>
      </c>
      <c r="S5" s="649"/>
      <c r="T5" s="649"/>
      <c r="U5" s="649"/>
      <c r="V5" s="649"/>
      <c r="W5" s="649"/>
      <c r="X5" s="649"/>
      <c r="Y5" s="650"/>
      <c r="Z5" s="651">
        <v>39.700000000000003</v>
      </c>
      <c r="AA5" s="651"/>
      <c r="AB5" s="651"/>
      <c r="AC5" s="651"/>
      <c r="AD5" s="652">
        <v>10607876</v>
      </c>
      <c r="AE5" s="652"/>
      <c r="AF5" s="652"/>
      <c r="AG5" s="652"/>
      <c r="AH5" s="652"/>
      <c r="AI5" s="652"/>
      <c r="AJ5" s="652"/>
      <c r="AK5" s="652"/>
      <c r="AL5" s="653">
        <v>66.400000000000006</v>
      </c>
      <c r="AM5" s="654"/>
      <c r="AN5" s="654"/>
      <c r="AO5" s="655"/>
      <c r="AP5" s="645" t="s">
        <v>219</v>
      </c>
      <c r="AQ5" s="646"/>
      <c r="AR5" s="646"/>
      <c r="AS5" s="646"/>
      <c r="AT5" s="646"/>
      <c r="AU5" s="646"/>
      <c r="AV5" s="646"/>
      <c r="AW5" s="646"/>
      <c r="AX5" s="646"/>
      <c r="AY5" s="646"/>
      <c r="AZ5" s="646"/>
      <c r="BA5" s="646"/>
      <c r="BB5" s="646"/>
      <c r="BC5" s="646"/>
      <c r="BD5" s="646"/>
      <c r="BE5" s="646"/>
      <c r="BF5" s="647"/>
      <c r="BG5" s="659">
        <v>10607876</v>
      </c>
      <c r="BH5" s="660"/>
      <c r="BI5" s="660"/>
      <c r="BJ5" s="660"/>
      <c r="BK5" s="660"/>
      <c r="BL5" s="660"/>
      <c r="BM5" s="660"/>
      <c r="BN5" s="661"/>
      <c r="BO5" s="662">
        <v>91.6</v>
      </c>
      <c r="BP5" s="662"/>
      <c r="BQ5" s="662"/>
      <c r="BR5" s="662"/>
      <c r="BS5" s="663">
        <v>188527</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182537</v>
      </c>
      <c r="S6" s="660"/>
      <c r="T6" s="660"/>
      <c r="U6" s="660"/>
      <c r="V6" s="660"/>
      <c r="W6" s="660"/>
      <c r="X6" s="660"/>
      <c r="Y6" s="661"/>
      <c r="Z6" s="662">
        <v>0.6</v>
      </c>
      <c r="AA6" s="662"/>
      <c r="AB6" s="662"/>
      <c r="AC6" s="662"/>
      <c r="AD6" s="663">
        <v>182537</v>
      </c>
      <c r="AE6" s="663"/>
      <c r="AF6" s="663"/>
      <c r="AG6" s="663"/>
      <c r="AH6" s="663"/>
      <c r="AI6" s="663"/>
      <c r="AJ6" s="663"/>
      <c r="AK6" s="663"/>
      <c r="AL6" s="664">
        <v>1.1000000000000001</v>
      </c>
      <c r="AM6" s="665"/>
      <c r="AN6" s="665"/>
      <c r="AO6" s="666"/>
      <c r="AP6" s="656" t="s">
        <v>224</v>
      </c>
      <c r="AQ6" s="657"/>
      <c r="AR6" s="657"/>
      <c r="AS6" s="657"/>
      <c r="AT6" s="657"/>
      <c r="AU6" s="657"/>
      <c r="AV6" s="657"/>
      <c r="AW6" s="657"/>
      <c r="AX6" s="657"/>
      <c r="AY6" s="657"/>
      <c r="AZ6" s="657"/>
      <c r="BA6" s="657"/>
      <c r="BB6" s="657"/>
      <c r="BC6" s="657"/>
      <c r="BD6" s="657"/>
      <c r="BE6" s="657"/>
      <c r="BF6" s="658"/>
      <c r="BG6" s="659">
        <v>10607876</v>
      </c>
      <c r="BH6" s="660"/>
      <c r="BI6" s="660"/>
      <c r="BJ6" s="660"/>
      <c r="BK6" s="660"/>
      <c r="BL6" s="660"/>
      <c r="BM6" s="660"/>
      <c r="BN6" s="661"/>
      <c r="BO6" s="662">
        <v>91.6</v>
      </c>
      <c r="BP6" s="662"/>
      <c r="BQ6" s="662"/>
      <c r="BR6" s="662"/>
      <c r="BS6" s="663">
        <v>188527</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258953</v>
      </c>
      <c r="CS6" s="660"/>
      <c r="CT6" s="660"/>
      <c r="CU6" s="660"/>
      <c r="CV6" s="660"/>
      <c r="CW6" s="660"/>
      <c r="CX6" s="660"/>
      <c r="CY6" s="661"/>
      <c r="CZ6" s="653">
        <v>0.9</v>
      </c>
      <c r="DA6" s="654"/>
      <c r="DB6" s="654"/>
      <c r="DC6" s="673"/>
      <c r="DD6" s="668" t="s">
        <v>170</v>
      </c>
      <c r="DE6" s="660"/>
      <c r="DF6" s="660"/>
      <c r="DG6" s="660"/>
      <c r="DH6" s="660"/>
      <c r="DI6" s="660"/>
      <c r="DJ6" s="660"/>
      <c r="DK6" s="660"/>
      <c r="DL6" s="660"/>
      <c r="DM6" s="660"/>
      <c r="DN6" s="660"/>
      <c r="DO6" s="660"/>
      <c r="DP6" s="661"/>
      <c r="DQ6" s="668">
        <v>258953</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24052</v>
      </c>
      <c r="S7" s="660"/>
      <c r="T7" s="660"/>
      <c r="U7" s="660"/>
      <c r="V7" s="660"/>
      <c r="W7" s="660"/>
      <c r="X7" s="660"/>
      <c r="Y7" s="661"/>
      <c r="Z7" s="662">
        <v>0.1</v>
      </c>
      <c r="AA7" s="662"/>
      <c r="AB7" s="662"/>
      <c r="AC7" s="662"/>
      <c r="AD7" s="663">
        <v>24052</v>
      </c>
      <c r="AE7" s="663"/>
      <c r="AF7" s="663"/>
      <c r="AG7" s="663"/>
      <c r="AH7" s="663"/>
      <c r="AI7" s="663"/>
      <c r="AJ7" s="663"/>
      <c r="AK7" s="663"/>
      <c r="AL7" s="664">
        <v>0.2</v>
      </c>
      <c r="AM7" s="665"/>
      <c r="AN7" s="665"/>
      <c r="AO7" s="666"/>
      <c r="AP7" s="656" t="s">
        <v>227</v>
      </c>
      <c r="AQ7" s="657"/>
      <c r="AR7" s="657"/>
      <c r="AS7" s="657"/>
      <c r="AT7" s="657"/>
      <c r="AU7" s="657"/>
      <c r="AV7" s="657"/>
      <c r="AW7" s="657"/>
      <c r="AX7" s="657"/>
      <c r="AY7" s="657"/>
      <c r="AZ7" s="657"/>
      <c r="BA7" s="657"/>
      <c r="BB7" s="657"/>
      <c r="BC7" s="657"/>
      <c r="BD7" s="657"/>
      <c r="BE7" s="657"/>
      <c r="BF7" s="658"/>
      <c r="BG7" s="659">
        <v>4703782</v>
      </c>
      <c r="BH7" s="660"/>
      <c r="BI7" s="660"/>
      <c r="BJ7" s="660"/>
      <c r="BK7" s="660"/>
      <c r="BL7" s="660"/>
      <c r="BM7" s="660"/>
      <c r="BN7" s="661"/>
      <c r="BO7" s="662">
        <v>40.6</v>
      </c>
      <c r="BP7" s="662"/>
      <c r="BQ7" s="662"/>
      <c r="BR7" s="662"/>
      <c r="BS7" s="663">
        <v>188527</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2907277</v>
      </c>
      <c r="CS7" s="660"/>
      <c r="CT7" s="660"/>
      <c r="CU7" s="660"/>
      <c r="CV7" s="660"/>
      <c r="CW7" s="660"/>
      <c r="CX7" s="660"/>
      <c r="CY7" s="661"/>
      <c r="CZ7" s="662">
        <v>10.1</v>
      </c>
      <c r="DA7" s="662"/>
      <c r="DB7" s="662"/>
      <c r="DC7" s="662"/>
      <c r="DD7" s="668">
        <v>11591</v>
      </c>
      <c r="DE7" s="660"/>
      <c r="DF7" s="660"/>
      <c r="DG7" s="660"/>
      <c r="DH7" s="660"/>
      <c r="DI7" s="660"/>
      <c r="DJ7" s="660"/>
      <c r="DK7" s="660"/>
      <c r="DL7" s="660"/>
      <c r="DM7" s="660"/>
      <c r="DN7" s="660"/>
      <c r="DO7" s="660"/>
      <c r="DP7" s="661"/>
      <c r="DQ7" s="668">
        <v>1970073</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68255</v>
      </c>
      <c r="S8" s="660"/>
      <c r="T8" s="660"/>
      <c r="U8" s="660"/>
      <c r="V8" s="660"/>
      <c r="W8" s="660"/>
      <c r="X8" s="660"/>
      <c r="Y8" s="661"/>
      <c r="Z8" s="662">
        <v>0.2</v>
      </c>
      <c r="AA8" s="662"/>
      <c r="AB8" s="662"/>
      <c r="AC8" s="662"/>
      <c r="AD8" s="663">
        <v>68255</v>
      </c>
      <c r="AE8" s="663"/>
      <c r="AF8" s="663"/>
      <c r="AG8" s="663"/>
      <c r="AH8" s="663"/>
      <c r="AI8" s="663"/>
      <c r="AJ8" s="663"/>
      <c r="AK8" s="663"/>
      <c r="AL8" s="664">
        <v>0.4</v>
      </c>
      <c r="AM8" s="665"/>
      <c r="AN8" s="665"/>
      <c r="AO8" s="666"/>
      <c r="AP8" s="656" t="s">
        <v>230</v>
      </c>
      <c r="AQ8" s="657"/>
      <c r="AR8" s="657"/>
      <c r="AS8" s="657"/>
      <c r="AT8" s="657"/>
      <c r="AU8" s="657"/>
      <c r="AV8" s="657"/>
      <c r="AW8" s="657"/>
      <c r="AX8" s="657"/>
      <c r="AY8" s="657"/>
      <c r="AZ8" s="657"/>
      <c r="BA8" s="657"/>
      <c r="BB8" s="657"/>
      <c r="BC8" s="657"/>
      <c r="BD8" s="657"/>
      <c r="BE8" s="657"/>
      <c r="BF8" s="658"/>
      <c r="BG8" s="659">
        <v>116542</v>
      </c>
      <c r="BH8" s="660"/>
      <c r="BI8" s="660"/>
      <c r="BJ8" s="660"/>
      <c r="BK8" s="660"/>
      <c r="BL8" s="660"/>
      <c r="BM8" s="660"/>
      <c r="BN8" s="661"/>
      <c r="BO8" s="662">
        <v>1</v>
      </c>
      <c r="BP8" s="662"/>
      <c r="BQ8" s="662"/>
      <c r="BR8" s="662"/>
      <c r="BS8" s="668" t="s">
        <v>170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12543018</v>
      </c>
      <c r="CS8" s="660"/>
      <c r="CT8" s="660"/>
      <c r="CU8" s="660"/>
      <c r="CV8" s="660"/>
      <c r="CW8" s="660"/>
      <c r="CX8" s="660"/>
      <c r="CY8" s="661"/>
      <c r="CZ8" s="662">
        <v>43.8</v>
      </c>
      <c r="DA8" s="662"/>
      <c r="DB8" s="662"/>
      <c r="DC8" s="662"/>
      <c r="DD8" s="668">
        <v>246073</v>
      </c>
      <c r="DE8" s="660"/>
      <c r="DF8" s="660"/>
      <c r="DG8" s="660"/>
      <c r="DH8" s="660"/>
      <c r="DI8" s="660"/>
      <c r="DJ8" s="660"/>
      <c r="DK8" s="660"/>
      <c r="DL8" s="660"/>
      <c r="DM8" s="660"/>
      <c r="DN8" s="660"/>
      <c r="DO8" s="660"/>
      <c r="DP8" s="661"/>
      <c r="DQ8" s="668">
        <v>5685538</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69198</v>
      </c>
      <c r="S9" s="660"/>
      <c r="T9" s="660"/>
      <c r="U9" s="660"/>
      <c r="V9" s="660"/>
      <c r="W9" s="660"/>
      <c r="X9" s="660"/>
      <c r="Y9" s="661"/>
      <c r="Z9" s="662">
        <v>0.2</v>
      </c>
      <c r="AA9" s="662"/>
      <c r="AB9" s="662"/>
      <c r="AC9" s="662"/>
      <c r="AD9" s="663">
        <v>69198</v>
      </c>
      <c r="AE9" s="663"/>
      <c r="AF9" s="663"/>
      <c r="AG9" s="663"/>
      <c r="AH9" s="663"/>
      <c r="AI9" s="663"/>
      <c r="AJ9" s="663"/>
      <c r="AK9" s="663"/>
      <c r="AL9" s="664">
        <v>0.4</v>
      </c>
      <c r="AM9" s="665"/>
      <c r="AN9" s="665"/>
      <c r="AO9" s="666"/>
      <c r="AP9" s="656" t="s">
        <v>233</v>
      </c>
      <c r="AQ9" s="657"/>
      <c r="AR9" s="657"/>
      <c r="AS9" s="657"/>
      <c r="AT9" s="657"/>
      <c r="AU9" s="657"/>
      <c r="AV9" s="657"/>
      <c r="AW9" s="657"/>
      <c r="AX9" s="657"/>
      <c r="AY9" s="657"/>
      <c r="AZ9" s="657"/>
      <c r="BA9" s="657"/>
      <c r="BB9" s="657"/>
      <c r="BC9" s="657"/>
      <c r="BD9" s="657"/>
      <c r="BE9" s="657"/>
      <c r="BF9" s="658"/>
      <c r="BG9" s="659">
        <v>3592734</v>
      </c>
      <c r="BH9" s="660"/>
      <c r="BI9" s="660"/>
      <c r="BJ9" s="660"/>
      <c r="BK9" s="660"/>
      <c r="BL9" s="660"/>
      <c r="BM9" s="660"/>
      <c r="BN9" s="661"/>
      <c r="BO9" s="662">
        <v>31</v>
      </c>
      <c r="BP9" s="662"/>
      <c r="BQ9" s="662"/>
      <c r="BR9" s="662"/>
      <c r="BS9" s="668" t="s">
        <v>170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2673911</v>
      </c>
      <c r="CS9" s="660"/>
      <c r="CT9" s="660"/>
      <c r="CU9" s="660"/>
      <c r="CV9" s="660"/>
      <c r="CW9" s="660"/>
      <c r="CX9" s="660"/>
      <c r="CY9" s="661"/>
      <c r="CZ9" s="662">
        <v>9.3000000000000007</v>
      </c>
      <c r="DA9" s="662"/>
      <c r="DB9" s="662"/>
      <c r="DC9" s="662"/>
      <c r="DD9" s="668">
        <v>438</v>
      </c>
      <c r="DE9" s="660"/>
      <c r="DF9" s="660"/>
      <c r="DG9" s="660"/>
      <c r="DH9" s="660"/>
      <c r="DI9" s="660"/>
      <c r="DJ9" s="660"/>
      <c r="DK9" s="660"/>
      <c r="DL9" s="660"/>
      <c r="DM9" s="660"/>
      <c r="DN9" s="660"/>
      <c r="DO9" s="660"/>
      <c r="DP9" s="661"/>
      <c r="DQ9" s="668">
        <v>2410960</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170</v>
      </c>
      <c r="S10" s="660"/>
      <c r="T10" s="660"/>
      <c r="U10" s="660"/>
      <c r="V10" s="660"/>
      <c r="W10" s="660"/>
      <c r="X10" s="660"/>
      <c r="Y10" s="661"/>
      <c r="Z10" s="662" t="s">
        <v>120</v>
      </c>
      <c r="AA10" s="662"/>
      <c r="AB10" s="662"/>
      <c r="AC10" s="662"/>
      <c r="AD10" s="663" t="s">
        <v>170</v>
      </c>
      <c r="AE10" s="663"/>
      <c r="AF10" s="663"/>
      <c r="AG10" s="663"/>
      <c r="AH10" s="663"/>
      <c r="AI10" s="663"/>
      <c r="AJ10" s="663"/>
      <c r="AK10" s="663"/>
      <c r="AL10" s="664" t="s">
        <v>170</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277256</v>
      </c>
      <c r="BH10" s="660"/>
      <c r="BI10" s="660"/>
      <c r="BJ10" s="660"/>
      <c r="BK10" s="660"/>
      <c r="BL10" s="660"/>
      <c r="BM10" s="660"/>
      <c r="BN10" s="661"/>
      <c r="BO10" s="662">
        <v>2.4</v>
      </c>
      <c r="BP10" s="662"/>
      <c r="BQ10" s="662"/>
      <c r="BR10" s="662"/>
      <c r="BS10" s="668">
        <v>46114</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38971</v>
      </c>
      <c r="CS10" s="660"/>
      <c r="CT10" s="660"/>
      <c r="CU10" s="660"/>
      <c r="CV10" s="660"/>
      <c r="CW10" s="660"/>
      <c r="CX10" s="660"/>
      <c r="CY10" s="661"/>
      <c r="CZ10" s="662">
        <v>0.1</v>
      </c>
      <c r="DA10" s="662"/>
      <c r="DB10" s="662"/>
      <c r="DC10" s="662"/>
      <c r="DD10" s="668" t="s">
        <v>170</v>
      </c>
      <c r="DE10" s="660"/>
      <c r="DF10" s="660"/>
      <c r="DG10" s="660"/>
      <c r="DH10" s="660"/>
      <c r="DI10" s="660"/>
      <c r="DJ10" s="660"/>
      <c r="DK10" s="660"/>
      <c r="DL10" s="660"/>
      <c r="DM10" s="660"/>
      <c r="DN10" s="660"/>
      <c r="DO10" s="660"/>
      <c r="DP10" s="661"/>
      <c r="DQ10" s="668">
        <v>37582</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170</v>
      </c>
      <c r="S11" s="660"/>
      <c r="T11" s="660"/>
      <c r="U11" s="660"/>
      <c r="V11" s="660"/>
      <c r="W11" s="660"/>
      <c r="X11" s="660"/>
      <c r="Y11" s="661"/>
      <c r="Z11" s="662" t="s">
        <v>120</v>
      </c>
      <c r="AA11" s="662"/>
      <c r="AB11" s="662"/>
      <c r="AC11" s="662"/>
      <c r="AD11" s="663" t="s">
        <v>170</v>
      </c>
      <c r="AE11" s="663"/>
      <c r="AF11" s="663"/>
      <c r="AG11" s="663"/>
      <c r="AH11" s="663"/>
      <c r="AI11" s="663"/>
      <c r="AJ11" s="663"/>
      <c r="AK11" s="663"/>
      <c r="AL11" s="664" t="s">
        <v>239</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717250</v>
      </c>
      <c r="BH11" s="660"/>
      <c r="BI11" s="660"/>
      <c r="BJ11" s="660"/>
      <c r="BK11" s="660"/>
      <c r="BL11" s="660"/>
      <c r="BM11" s="660"/>
      <c r="BN11" s="661"/>
      <c r="BO11" s="662">
        <v>6.2</v>
      </c>
      <c r="BP11" s="662"/>
      <c r="BQ11" s="662"/>
      <c r="BR11" s="662"/>
      <c r="BS11" s="668">
        <v>142413</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49525</v>
      </c>
      <c r="CS11" s="660"/>
      <c r="CT11" s="660"/>
      <c r="CU11" s="660"/>
      <c r="CV11" s="660"/>
      <c r="CW11" s="660"/>
      <c r="CX11" s="660"/>
      <c r="CY11" s="661"/>
      <c r="CZ11" s="662">
        <v>0.2</v>
      </c>
      <c r="DA11" s="662"/>
      <c r="DB11" s="662"/>
      <c r="DC11" s="662"/>
      <c r="DD11" s="668">
        <v>31960</v>
      </c>
      <c r="DE11" s="660"/>
      <c r="DF11" s="660"/>
      <c r="DG11" s="660"/>
      <c r="DH11" s="660"/>
      <c r="DI11" s="660"/>
      <c r="DJ11" s="660"/>
      <c r="DK11" s="660"/>
      <c r="DL11" s="660"/>
      <c r="DM11" s="660"/>
      <c r="DN11" s="660"/>
      <c r="DO11" s="660"/>
      <c r="DP11" s="661"/>
      <c r="DQ11" s="668">
        <v>23026</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1341454</v>
      </c>
      <c r="S12" s="660"/>
      <c r="T12" s="660"/>
      <c r="U12" s="660"/>
      <c r="V12" s="660"/>
      <c r="W12" s="660"/>
      <c r="X12" s="660"/>
      <c r="Y12" s="661"/>
      <c r="Z12" s="662">
        <v>4.5999999999999996</v>
      </c>
      <c r="AA12" s="662"/>
      <c r="AB12" s="662"/>
      <c r="AC12" s="662"/>
      <c r="AD12" s="663">
        <v>1341454</v>
      </c>
      <c r="AE12" s="663"/>
      <c r="AF12" s="663"/>
      <c r="AG12" s="663"/>
      <c r="AH12" s="663"/>
      <c r="AI12" s="663"/>
      <c r="AJ12" s="663"/>
      <c r="AK12" s="663"/>
      <c r="AL12" s="664">
        <v>8.4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5208912</v>
      </c>
      <c r="BH12" s="660"/>
      <c r="BI12" s="660"/>
      <c r="BJ12" s="660"/>
      <c r="BK12" s="660"/>
      <c r="BL12" s="660"/>
      <c r="BM12" s="660"/>
      <c r="BN12" s="661"/>
      <c r="BO12" s="662">
        <v>45</v>
      </c>
      <c r="BP12" s="662"/>
      <c r="BQ12" s="662"/>
      <c r="BR12" s="662"/>
      <c r="BS12" s="668" t="s">
        <v>170</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75808</v>
      </c>
      <c r="CS12" s="660"/>
      <c r="CT12" s="660"/>
      <c r="CU12" s="660"/>
      <c r="CV12" s="660"/>
      <c r="CW12" s="660"/>
      <c r="CX12" s="660"/>
      <c r="CY12" s="661"/>
      <c r="CZ12" s="662">
        <v>0.3</v>
      </c>
      <c r="DA12" s="662"/>
      <c r="DB12" s="662"/>
      <c r="DC12" s="662"/>
      <c r="DD12" s="668" t="s">
        <v>120</v>
      </c>
      <c r="DE12" s="660"/>
      <c r="DF12" s="660"/>
      <c r="DG12" s="660"/>
      <c r="DH12" s="660"/>
      <c r="DI12" s="660"/>
      <c r="DJ12" s="660"/>
      <c r="DK12" s="660"/>
      <c r="DL12" s="660"/>
      <c r="DM12" s="660"/>
      <c r="DN12" s="660"/>
      <c r="DO12" s="660"/>
      <c r="DP12" s="661"/>
      <c r="DQ12" s="668">
        <v>56973</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170</v>
      </c>
      <c r="S13" s="660"/>
      <c r="T13" s="660"/>
      <c r="U13" s="660"/>
      <c r="V13" s="660"/>
      <c r="W13" s="660"/>
      <c r="X13" s="660"/>
      <c r="Y13" s="661"/>
      <c r="Z13" s="662" t="s">
        <v>170</v>
      </c>
      <c r="AA13" s="662"/>
      <c r="AB13" s="662"/>
      <c r="AC13" s="662"/>
      <c r="AD13" s="663" t="s">
        <v>170</v>
      </c>
      <c r="AE13" s="663"/>
      <c r="AF13" s="663"/>
      <c r="AG13" s="663"/>
      <c r="AH13" s="663"/>
      <c r="AI13" s="663"/>
      <c r="AJ13" s="663"/>
      <c r="AK13" s="663"/>
      <c r="AL13" s="664" t="s">
        <v>170</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4709312</v>
      </c>
      <c r="BH13" s="660"/>
      <c r="BI13" s="660"/>
      <c r="BJ13" s="660"/>
      <c r="BK13" s="660"/>
      <c r="BL13" s="660"/>
      <c r="BM13" s="660"/>
      <c r="BN13" s="661"/>
      <c r="BO13" s="662">
        <v>40.700000000000003</v>
      </c>
      <c r="BP13" s="662"/>
      <c r="BQ13" s="662"/>
      <c r="BR13" s="662"/>
      <c r="BS13" s="668" t="s">
        <v>170</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3234691</v>
      </c>
      <c r="CS13" s="660"/>
      <c r="CT13" s="660"/>
      <c r="CU13" s="660"/>
      <c r="CV13" s="660"/>
      <c r="CW13" s="660"/>
      <c r="CX13" s="660"/>
      <c r="CY13" s="661"/>
      <c r="CZ13" s="662">
        <v>11.3</v>
      </c>
      <c r="DA13" s="662"/>
      <c r="DB13" s="662"/>
      <c r="DC13" s="662"/>
      <c r="DD13" s="668">
        <v>839151</v>
      </c>
      <c r="DE13" s="660"/>
      <c r="DF13" s="660"/>
      <c r="DG13" s="660"/>
      <c r="DH13" s="660"/>
      <c r="DI13" s="660"/>
      <c r="DJ13" s="660"/>
      <c r="DK13" s="660"/>
      <c r="DL13" s="660"/>
      <c r="DM13" s="660"/>
      <c r="DN13" s="660"/>
      <c r="DO13" s="660"/>
      <c r="DP13" s="661"/>
      <c r="DQ13" s="668">
        <v>2560205</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170</v>
      </c>
      <c r="S14" s="660"/>
      <c r="T14" s="660"/>
      <c r="U14" s="660"/>
      <c r="V14" s="660"/>
      <c r="W14" s="660"/>
      <c r="X14" s="660"/>
      <c r="Y14" s="661"/>
      <c r="Z14" s="662" t="s">
        <v>170</v>
      </c>
      <c r="AA14" s="662"/>
      <c r="AB14" s="662"/>
      <c r="AC14" s="662"/>
      <c r="AD14" s="663" t="s">
        <v>170</v>
      </c>
      <c r="AE14" s="663"/>
      <c r="AF14" s="663"/>
      <c r="AG14" s="663"/>
      <c r="AH14" s="663"/>
      <c r="AI14" s="663"/>
      <c r="AJ14" s="663"/>
      <c r="AK14" s="663"/>
      <c r="AL14" s="664" t="s">
        <v>170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111914</v>
      </c>
      <c r="BH14" s="660"/>
      <c r="BI14" s="660"/>
      <c r="BJ14" s="660"/>
      <c r="BK14" s="660"/>
      <c r="BL14" s="660"/>
      <c r="BM14" s="660"/>
      <c r="BN14" s="661"/>
      <c r="BO14" s="662">
        <v>1</v>
      </c>
      <c r="BP14" s="662"/>
      <c r="BQ14" s="662"/>
      <c r="BR14" s="662"/>
      <c r="BS14" s="668" t="s">
        <v>170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1570086</v>
      </c>
      <c r="CS14" s="660"/>
      <c r="CT14" s="660"/>
      <c r="CU14" s="660"/>
      <c r="CV14" s="660"/>
      <c r="CW14" s="660"/>
      <c r="CX14" s="660"/>
      <c r="CY14" s="661"/>
      <c r="CZ14" s="662">
        <v>5.5</v>
      </c>
      <c r="DA14" s="662"/>
      <c r="DB14" s="662"/>
      <c r="DC14" s="662"/>
      <c r="DD14" s="668">
        <v>923340</v>
      </c>
      <c r="DE14" s="660"/>
      <c r="DF14" s="660"/>
      <c r="DG14" s="660"/>
      <c r="DH14" s="660"/>
      <c r="DI14" s="660"/>
      <c r="DJ14" s="660"/>
      <c r="DK14" s="660"/>
      <c r="DL14" s="660"/>
      <c r="DM14" s="660"/>
      <c r="DN14" s="660"/>
      <c r="DO14" s="660"/>
      <c r="DP14" s="661"/>
      <c r="DQ14" s="668">
        <v>855126</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64235</v>
      </c>
      <c r="S15" s="660"/>
      <c r="T15" s="660"/>
      <c r="U15" s="660"/>
      <c r="V15" s="660"/>
      <c r="W15" s="660"/>
      <c r="X15" s="660"/>
      <c r="Y15" s="661"/>
      <c r="Z15" s="662">
        <v>0.2</v>
      </c>
      <c r="AA15" s="662"/>
      <c r="AB15" s="662"/>
      <c r="AC15" s="662"/>
      <c r="AD15" s="663">
        <v>64235</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583268</v>
      </c>
      <c r="BH15" s="660"/>
      <c r="BI15" s="660"/>
      <c r="BJ15" s="660"/>
      <c r="BK15" s="660"/>
      <c r="BL15" s="660"/>
      <c r="BM15" s="660"/>
      <c r="BN15" s="661"/>
      <c r="BO15" s="662">
        <v>5</v>
      </c>
      <c r="BP15" s="662"/>
      <c r="BQ15" s="662"/>
      <c r="BR15" s="662"/>
      <c r="BS15" s="668" t="s">
        <v>120</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2283423</v>
      </c>
      <c r="CS15" s="660"/>
      <c r="CT15" s="660"/>
      <c r="CU15" s="660"/>
      <c r="CV15" s="660"/>
      <c r="CW15" s="660"/>
      <c r="CX15" s="660"/>
      <c r="CY15" s="661"/>
      <c r="CZ15" s="662">
        <v>8</v>
      </c>
      <c r="DA15" s="662"/>
      <c r="DB15" s="662"/>
      <c r="DC15" s="662"/>
      <c r="DD15" s="668">
        <v>348079</v>
      </c>
      <c r="DE15" s="660"/>
      <c r="DF15" s="660"/>
      <c r="DG15" s="660"/>
      <c r="DH15" s="660"/>
      <c r="DI15" s="660"/>
      <c r="DJ15" s="660"/>
      <c r="DK15" s="660"/>
      <c r="DL15" s="660"/>
      <c r="DM15" s="660"/>
      <c r="DN15" s="660"/>
      <c r="DO15" s="660"/>
      <c r="DP15" s="661"/>
      <c r="DQ15" s="668">
        <v>1689137</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170</v>
      </c>
      <c r="S16" s="660"/>
      <c r="T16" s="660"/>
      <c r="U16" s="660"/>
      <c r="V16" s="660"/>
      <c r="W16" s="660"/>
      <c r="X16" s="660"/>
      <c r="Y16" s="661"/>
      <c r="Z16" s="662" t="s">
        <v>170</v>
      </c>
      <c r="AA16" s="662"/>
      <c r="AB16" s="662"/>
      <c r="AC16" s="662"/>
      <c r="AD16" s="663" t="s">
        <v>170</v>
      </c>
      <c r="AE16" s="663"/>
      <c r="AF16" s="663"/>
      <c r="AG16" s="663"/>
      <c r="AH16" s="663"/>
      <c r="AI16" s="663"/>
      <c r="AJ16" s="663"/>
      <c r="AK16" s="663"/>
      <c r="AL16" s="664" t="s">
        <v>170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170</v>
      </c>
      <c r="BP16" s="662"/>
      <c r="BQ16" s="662"/>
      <c r="BR16" s="662"/>
      <c r="BS16" s="668" t="s">
        <v>170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120</v>
      </c>
      <c r="CS16" s="660"/>
      <c r="CT16" s="660"/>
      <c r="CU16" s="660"/>
      <c r="CV16" s="660"/>
      <c r="CW16" s="660"/>
      <c r="CX16" s="660"/>
      <c r="CY16" s="661"/>
      <c r="CZ16" s="662" t="s">
        <v>170</v>
      </c>
      <c r="DA16" s="662"/>
      <c r="DB16" s="662"/>
      <c r="DC16" s="662"/>
      <c r="DD16" s="668" t="s">
        <v>120</v>
      </c>
      <c r="DE16" s="660"/>
      <c r="DF16" s="660"/>
      <c r="DG16" s="660"/>
      <c r="DH16" s="660"/>
      <c r="DI16" s="660"/>
      <c r="DJ16" s="660"/>
      <c r="DK16" s="660"/>
      <c r="DL16" s="660"/>
      <c r="DM16" s="660"/>
      <c r="DN16" s="660"/>
      <c r="DO16" s="660"/>
      <c r="DP16" s="661"/>
      <c r="DQ16" s="668" t="s">
        <v>170</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50222</v>
      </c>
      <c r="S17" s="660"/>
      <c r="T17" s="660"/>
      <c r="U17" s="660"/>
      <c r="V17" s="660"/>
      <c r="W17" s="660"/>
      <c r="X17" s="660"/>
      <c r="Y17" s="661"/>
      <c r="Z17" s="662">
        <v>0.2</v>
      </c>
      <c r="AA17" s="662"/>
      <c r="AB17" s="662"/>
      <c r="AC17" s="662"/>
      <c r="AD17" s="663">
        <v>50222</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239</v>
      </c>
      <c r="BH17" s="660"/>
      <c r="BI17" s="660"/>
      <c r="BJ17" s="660"/>
      <c r="BK17" s="660"/>
      <c r="BL17" s="660"/>
      <c r="BM17" s="660"/>
      <c r="BN17" s="661"/>
      <c r="BO17" s="662" t="s">
        <v>170</v>
      </c>
      <c r="BP17" s="662"/>
      <c r="BQ17" s="662"/>
      <c r="BR17" s="662"/>
      <c r="BS17" s="668" t="s">
        <v>170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3027946</v>
      </c>
      <c r="CS17" s="660"/>
      <c r="CT17" s="660"/>
      <c r="CU17" s="660"/>
      <c r="CV17" s="660"/>
      <c r="CW17" s="660"/>
      <c r="CX17" s="660"/>
      <c r="CY17" s="661"/>
      <c r="CZ17" s="662">
        <v>10.6</v>
      </c>
      <c r="DA17" s="662"/>
      <c r="DB17" s="662"/>
      <c r="DC17" s="662"/>
      <c r="DD17" s="668" t="s">
        <v>170</v>
      </c>
      <c r="DE17" s="660"/>
      <c r="DF17" s="660"/>
      <c r="DG17" s="660"/>
      <c r="DH17" s="660"/>
      <c r="DI17" s="660"/>
      <c r="DJ17" s="660"/>
      <c r="DK17" s="660"/>
      <c r="DL17" s="660"/>
      <c r="DM17" s="660"/>
      <c r="DN17" s="660"/>
      <c r="DO17" s="660"/>
      <c r="DP17" s="661"/>
      <c r="DQ17" s="668">
        <v>3014458</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3765331</v>
      </c>
      <c r="S18" s="660"/>
      <c r="T18" s="660"/>
      <c r="U18" s="660"/>
      <c r="V18" s="660"/>
      <c r="W18" s="660"/>
      <c r="X18" s="660"/>
      <c r="Y18" s="661"/>
      <c r="Z18" s="662">
        <v>12.9</v>
      </c>
      <c r="AA18" s="662"/>
      <c r="AB18" s="662"/>
      <c r="AC18" s="662"/>
      <c r="AD18" s="663">
        <v>3464018</v>
      </c>
      <c r="AE18" s="663"/>
      <c r="AF18" s="663"/>
      <c r="AG18" s="663"/>
      <c r="AH18" s="663"/>
      <c r="AI18" s="663"/>
      <c r="AJ18" s="663"/>
      <c r="AK18" s="663"/>
      <c r="AL18" s="664">
        <v>21.7</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170</v>
      </c>
      <c r="BP18" s="662"/>
      <c r="BQ18" s="662"/>
      <c r="BR18" s="662"/>
      <c r="BS18" s="668" t="s">
        <v>170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239</v>
      </c>
      <c r="DA18" s="662"/>
      <c r="DB18" s="662"/>
      <c r="DC18" s="662"/>
      <c r="DD18" s="668" t="s">
        <v>170</v>
      </c>
      <c r="DE18" s="660"/>
      <c r="DF18" s="660"/>
      <c r="DG18" s="660"/>
      <c r="DH18" s="660"/>
      <c r="DI18" s="660"/>
      <c r="DJ18" s="660"/>
      <c r="DK18" s="660"/>
      <c r="DL18" s="660"/>
      <c r="DM18" s="660"/>
      <c r="DN18" s="660"/>
      <c r="DO18" s="660"/>
      <c r="DP18" s="661"/>
      <c r="DQ18" s="668" t="s">
        <v>170</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3464018</v>
      </c>
      <c r="S19" s="660"/>
      <c r="T19" s="660"/>
      <c r="U19" s="660"/>
      <c r="V19" s="660"/>
      <c r="W19" s="660"/>
      <c r="X19" s="660"/>
      <c r="Y19" s="661"/>
      <c r="Z19" s="662">
        <v>11.9</v>
      </c>
      <c r="AA19" s="662"/>
      <c r="AB19" s="662"/>
      <c r="AC19" s="662"/>
      <c r="AD19" s="663">
        <v>3464018</v>
      </c>
      <c r="AE19" s="663"/>
      <c r="AF19" s="663"/>
      <c r="AG19" s="663"/>
      <c r="AH19" s="663"/>
      <c r="AI19" s="663"/>
      <c r="AJ19" s="663"/>
      <c r="AK19" s="663"/>
      <c r="AL19" s="664">
        <v>21.7</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976666</v>
      </c>
      <c r="BH19" s="660"/>
      <c r="BI19" s="660"/>
      <c r="BJ19" s="660"/>
      <c r="BK19" s="660"/>
      <c r="BL19" s="660"/>
      <c r="BM19" s="660"/>
      <c r="BN19" s="661"/>
      <c r="BO19" s="662">
        <v>8.4</v>
      </c>
      <c r="BP19" s="662"/>
      <c r="BQ19" s="662"/>
      <c r="BR19" s="662"/>
      <c r="BS19" s="668" t="s">
        <v>239</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170</v>
      </c>
      <c r="DA19" s="662"/>
      <c r="DB19" s="662"/>
      <c r="DC19" s="662"/>
      <c r="DD19" s="668" t="s">
        <v>170</v>
      </c>
      <c r="DE19" s="660"/>
      <c r="DF19" s="660"/>
      <c r="DG19" s="660"/>
      <c r="DH19" s="660"/>
      <c r="DI19" s="660"/>
      <c r="DJ19" s="660"/>
      <c r="DK19" s="660"/>
      <c r="DL19" s="660"/>
      <c r="DM19" s="660"/>
      <c r="DN19" s="660"/>
      <c r="DO19" s="660"/>
      <c r="DP19" s="661"/>
      <c r="DQ19" s="668" t="s">
        <v>170</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301313</v>
      </c>
      <c r="S20" s="660"/>
      <c r="T20" s="660"/>
      <c r="U20" s="660"/>
      <c r="V20" s="660"/>
      <c r="W20" s="660"/>
      <c r="X20" s="660"/>
      <c r="Y20" s="661"/>
      <c r="Z20" s="662">
        <v>1</v>
      </c>
      <c r="AA20" s="662"/>
      <c r="AB20" s="662"/>
      <c r="AC20" s="662"/>
      <c r="AD20" s="663" t="s">
        <v>170</v>
      </c>
      <c r="AE20" s="663"/>
      <c r="AF20" s="663"/>
      <c r="AG20" s="663"/>
      <c r="AH20" s="663"/>
      <c r="AI20" s="663"/>
      <c r="AJ20" s="663"/>
      <c r="AK20" s="663"/>
      <c r="AL20" s="664" t="s">
        <v>120</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976666</v>
      </c>
      <c r="BH20" s="660"/>
      <c r="BI20" s="660"/>
      <c r="BJ20" s="660"/>
      <c r="BK20" s="660"/>
      <c r="BL20" s="660"/>
      <c r="BM20" s="660"/>
      <c r="BN20" s="661"/>
      <c r="BO20" s="662">
        <v>8.4</v>
      </c>
      <c r="BP20" s="662"/>
      <c r="BQ20" s="662"/>
      <c r="BR20" s="662"/>
      <c r="BS20" s="668" t="s">
        <v>170</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28663609</v>
      </c>
      <c r="CS20" s="660"/>
      <c r="CT20" s="660"/>
      <c r="CU20" s="660"/>
      <c r="CV20" s="660"/>
      <c r="CW20" s="660"/>
      <c r="CX20" s="660"/>
      <c r="CY20" s="661"/>
      <c r="CZ20" s="662">
        <v>100</v>
      </c>
      <c r="DA20" s="662"/>
      <c r="DB20" s="662"/>
      <c r="DC20" s="662"/>
      <c r="DD20" s="668">
        <v>2400632</v>
      </c>
      <c r="DE20" s="660"/>
      <c r="DF20" s="660"/>
      <c r="DG20" s="660"/>
      <c r="DH20" s="660"/>
      <c r="DI20" s="660"/>
      <c r="DJ20" s="660"/>
      <c r="DK20" s="660"/>
      <c r="DL20" s="660"/>
      <c r="DM20" s="660"/>
      <c r="DN20" s="660"/>
      <c r="DO20" s="660"/>
      <c r="DP20" s="661"/>
      <c r="DQ20" s="668">
        <v>18562031</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170</v>
      </c>
      <c r="S21" s="660"/>
      <c r="T21" s="660"/>
      <c r="U21" s="660"/>
      <c r="V21" s="660"/>
      <c r="W21" s="660"/>
      <c r="X21" s="660"/>
      <c r="Y21" s="661"/>
      <c r="Z21" s="662" t="s">
        <v>120</v>
      </c>
      <c r="AA21" s="662"/>
      <c r="AB21" s="662"/>
      <c r="AC21" s="662"/>
      <c r="AD21" s="663" t="s">
        <v>170</v>
      </c>
      <c r="AE21" s="663"/>
      <c r="AF21" s="663"/>
      <c r="AG21" s="663"/>
      <c r="AH21" s="663"/>
      <c r="AI21" s="663"/>
      <c r="AJ21" s="663"/>
      <c r="AK21" s="663"/>
      <c r="AL21" s="664" t="s">
        <v>170</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170</v>
      </c>
      <c r="BH21" s="660"/>
      <c r="BI21" s="660"/>
      <c r="BJ21" s="660"/>
      <c r="BK21" s="660"/>
      <c r="BL21" s="660"/>
      <c r="BM21" s="660"/>
      <c r="BN21" s="661"/>
      <c r="BO21" s="662" t="s">
        <v>120</v>
      </c>
      <c r="BP21" s="662"/>
      <c r="BQ21" s="662"/>
      <c r="BR21" s="662"/>
      <c r="BS21" s="668" t="s">
        <v>170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17149826</v>
      </c>
      <c r="S22" s="660"/>
      <c r="T22" s="660"/>
      <c r="U22" s="660"/>
      <c r="V22" s="660"/>
      <c r="W22" s="660"/>
      <c r="X22" s="660"/>
      <c r="Y22" s="661"/>
      <c r="Z22" s="662">
        <v>58.7</v>
      </c>
      <c r="AA22" s="662"/>
      <c r="AB22" s="662"/>
      <c r="AC22" s="662"/>
      <c r="AD22" s="663">
        <v>15871847</v>
      </c>
      <c r="AE22" s="663"/>
      <c r="AF22" s="663"/>
      <c r="AG22" s="663"/>
      <c r="AH22" s="663"/>
      <c r="AI22" s="663"/>
      <c r="AJ22" s="663"/>
      <c r="AK22" s="663"/>
      <c r="AL22" s="664">
        <v>99.3</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170</v>
      </c>
      <c r="BP22" s="662"/>
      <c r="BQ22" s="662"/>
      <c r="BR22" s="662"/>
      <c r="BS22" s="668" t="s">
        <v>170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13270</v>
      </c>
      <c r="S23" s="660"/>
      <c r="T23" s="660"/>
      <c r="U23" s="660"/>
      <c r="V23" s="660"/>
      <c r="W23" s="660"/>
      <c r="X23" s="660"/>
      <c r="Y23" s="661"/>
      <c r="Z23" s="662">
        <v>0</v>
      </c>
      <c r="AA23" s="662"/>
      <c r="AB23" s="662"/>
      <c r="AC23" s="662"/>
      <c r="AD23" s="663">
        <v>13270</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976666</v>
      </c>
      <c r="BH23" s="660"/>
      <c r="BI23" s="660"/>
      <c r="BJ23" s="660"/>
      <c r="BK23" s="660"/>
      <c r="BL23" s="660"/>
      <c r="BM23" s="660"/>
      <c r="BN23" s="661"/>
      <c r="BO23" s="662">
        <v>8.4</v>
      </c>
      <c r="BP23" s="662"/>
      <c r="BQ23" s="662"/>
      <c r="BR23" s="662"/>
      <c r="BS23" s="668" t="s">
        <v>170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60501</v>
      </c>
      <c r="S24" s="660"/>
      <c r="T24" s="660"/>
      <c r="U24" s="660"/>
      <c r="V24" s="660"/>
      <c r="W24" s="660"/>
      <c r="X24" s="660"/>
      <c r="Y24" s="661"/>
      <c r="Z24" s="662">
        <v>0.2</v>
      </c>
      <c r="AA24" s="662"/>
      <c r="AB24" s="662"/>
      <c r="AC24" s="662"/>
      <c r="AD24" s="663" t="s">
        <v>170</v>
      </c>
      <c r="AE24" s="663"/>
      <c r="AF24" s="663"/>
      <c r="AG24" s="663"/>
      <c r="AH24" s="663"/>
      <c r="AI24" s="663"/>
      <c r="AJ24" s="663"/>
      <c r="AK24" s="663"/>
      <c r="AL24" s="664" t="s">
        <v>170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170</v>
      </c>
      <c r="BH24" s="660"/>
      <c r="BI24" s="660"/>
      <c r="BJ24" s="660"/>
      <c r="BK24" s="660"/>
      <c r="BL24" s="660"/>
      <c r="BM24" s="660"/>
      <c r="BN24" s="661"/>
      <c r="BO24" s="662" t="s">
        <v>170</v>
      </c>
      <c r="BP24" s="662"/>
      <c r="BQ24" s="662"/>
      <c r="BR24" s="662"/>
      <c r="BS24" s="668" t="s">
        <v>170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15187667</v>
      </c>
      <c r="CS24" s="649"/>
      <c r="CT24" s="649"/>
      <c r="CU24" s="649"/>
      <c r="CV24" s="649"/>
      <c r="CW24" s="649"/>
      <c r="CX24" s="649"/>
      <c r="CY24" s="650"/>
      <c r="CZ24" s="653">
        <v>53</v>
      </c>
      <c r="DA24" s="654"/>
      <c r="DB24" s="654"/>
      <c r="DC24" s="673"/>
      <c r="DD24" s="692">
        <v>8913603</v>
      </c>
      <c r="DE24" s="649"/>
      <c r="DF24" s="649"/>
      <c r="DG24" s="649"/>
      <c r="DH24" s="649"/>
      <c r="DI24" s="649"/>
      <c r="DJ24" s="649"/>
      <c r="DK24" s="650"/>
      <c r="DL24" s="692">
        <v>8820587</v>
      </c>
      <c r="DM24" s="649"/>
      <c r="DN24" s="649"/>
      <c r="DO24" s="649"/>
      <c r="DP24" s="649"/>
      <c r="DQ24" s="649"/>
      <c r="DR24" s="649"/>
      <c r="DS24" s="649"/>
      <c r="DT24" s="649"/>
      <c r="DU24" s="649"/>
      <c r="DV24" s="650"/>
      <c r="DW24" s="653">
        <v>51.3</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410017</v>
      </c>
      <c r="S25" s="660"/>
      <c r="T25" s="660"/>
      <c r="U25" s="660"/>
      <c r="V25" s="660"/>
      <c r="W25" s="660"/>
      <c r="X25" s="660"/>
      <c r="Y25" s="661"/>
      <c r="Z25" s="662">
        <v>1.4</v>
      </c>
      <c r="AA25" s="662"/>
      <c r="AB25" s="662"/>
      <c r="AC25" s="662"/>
      <c r="AD25" s="663">
        <v>93614</v>
      </c>
      <c r="AE25" s="663"/>
      <c r="AF25" s="663"/>
      <c r="AG25" s="663"/>
      <c r="AH25" s="663"/>
      <c r="AI25" s="663"/>
      <c r="AJ25" s="663"/>
      <c r="AK25" s="663"/>
      <c r="AL25" s="664">
        <v>0.6</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170</v>
      </c>
      <c r="BH25" s="660"/>
      <c r="BI25" s="660"/>
      <c r="BJ25" s="660"/>
      <c r="BK25" s="660"/>
      <c r="BL25" s="660"/>
      <c r="BM25" s="660"/>
      <c r="BN25" s="661"/>
      <c r="BO25" s="662" t="s">
        <v>170</v>
      </c>
      <c r="BP25" s="662"/>
      <c r="BQ25" s="662"/>
      <c r="BR25" s="662"/>
      <c r="BS25" s="668" t="s">
        <v>120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3858205</v>
      </c>
      <c r="CS25" s="695"/>
      <c r="CT25" s="695"/>
      <c r="CU25" s="695"/>
      <c r="CV25" s="695"/>
      <c r="CW25" s="695"/>
      <c r="CX25" s="695"/>
      <c r="CY25" s="696"/>
      <c r="CZ25" s="664">
        <v>13.5</v>
      </c>
      <c r="DA25" s="693"/>
      <c r="DB25" s="693"/>
      <c r="DC25" s="697"/>
      <c r="DD25" s="668">
        <v>3357024</v>
      </c>
      <c r="DE25" s="695"/>
      <c r="DF25" s="695"/>
      <c r="DG25" s="695"/>
      <c r="DH25" s="695"/>
      <c r="DI25" s="695"/>
      <c r="DJ25" s="695"/>
      <c r="DK25" s="696"/>
      <c r="DL25" s="668">
        <v>3273024</v>
      </c>
      <c r="DM25" s="695"/>
      <c r="DN25" s="695"/>
      <c r="DO25" s="695"/>
      <c r="DP25" s="695"/>
      <c r="DQ25" s="695"/>
      <c r="DR25" s="695"/>
      <c r="DS25" s="695"/>
      <c r="DT25" s="695"/>
      <c r="DU25" s="695"/>
      <c r="DV25" s="696"/>
      <c r="DW25" s="664">
        <v>19.100000000000001</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133688</v>
      </c>
      <c r="S26" s="660"/>
      <c r="T26" s="660"/>
      <c r="U26" s="660"/>
      <c r="V26" s="660"/>
      <c r="W26" s="660"/>
      <c r="X26" s="660"/>
      <c r="Y26" s="661"/>
      <c r="Z26" s="662">
        <v>0.5</v>
      </c>
      <c r="AA26" s="662"/>
      <c r="AB26" s="662"/>
      <c r="AC26" s="662"/>
      <c r="AD26" s="663" t="s">
        <v>170</v>
      </c>
      <c r="AE26" s="663"/>
      <c r="AF26" s="663"/>
      <c r="AG26" s="663"/>
      <c r="AH26" s="663"/>
      <c r="AI26" s="663"/>
      <c r="AJ26" s="663"/>
      <c r="AK26" s="663"/>
      <c r="AL26" s="664" t="s">
        <v>170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170</v>
      </c>
      <c r="BH26" s="660"/>
      <c r="BI26" s="660"/>
      <c r="BJ26" s="660"/>
      <c r="BK26" s="660"/>
      <c r="BL26" s="660"/>
      <c r="BM26" s="660"/>
      <c r="BN26" s="661"/>
      <c r="BO26" s="662" t="s">
        <v>170</v>
      </c>
      <c r="BP26" s="662"/>
      <c r="BQ26" s="662"/>
      <c r="BR26" s="662"/>
      <c r="BS26" s="668" t="s">
        <v>120</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2414245</v>
      </c>
      <c r="CS26" s="660"/>
      <c r="CT26" s="660"/>
      <c r="CU26" s="660"/>
      <c r="CV26" s="660"/>
      <c r="CW26" s="660"/>
      <c r="CX26" s="660"/>
      <c r="CY26" s="661"/>
      <c r="CZ26" s="664">
        <v>8.4</v>
      </c>
      <c r="DA26" s="693"/>
      <c r="DB26" s="693"/>
      <c r="DC26" s="697"/>
      <c r="DD26" s="668">
        <v>2020351</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5095463</v>
      </c>
      <c r="S27" s="660"/>
      <c r="T27" s="660"/>
      <c r="U27" s="660"/>
      <c r="V27" s="660"/>
      <c r="W27" s="660"/>
      <c r="X27" s="660"/>
      <c r="Y27" s="661"/>
      <c r="Z27" s="662">
        <v>17.5</v>
      </c>
      <c r="AA27" s="662"/>
      <c r="AB27" s="662"/>
      <c r="AC27" s="662"/>
      <c r="AD27" s="663" t="s">
        <v>239</v>
      </c>
      <c r="AE27" s="663"/>
      <c r="AF27" s="663"/>
      <c r="AG27" s="663"/>
      <c r="AH27" s="663"/>
      <c r="AI27" s="663"/>
      <c r="AJ27" s="663"/>
      <c r="AK27" s="663"/>
      <c r="AL27" s="664" t="s">
        <v>170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11584542</v>
      </c>
      <c r="BH27" s="660"/>
      <c r="BI27" s="660"/>
      <c r="BJ27" s="660"/>
      <c r="BK27" s="660"/>
      <c r="BL27" s="660"/>
      <c r="BM27" s="660"/>
      <c r="BN27" s="661"/>
      <c r="BO27" s="662">
        <v>100</v>
      </c>
      <c r="BP27" s="662"/>
      <c r="BQ27" s="662"/>
      <c r="BR27" s="662"/>
      <c r="BS27" s="668">
        <v>188527</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8301516</v>
      </c>
      <c r="CS27" s="695"/>
      <c r="CT27" s="695"/>
      <c r="CU27" s="695"/>
      <c r="CV27" s="695"/>
      <c r="CW27" s="695"/>
      <c r="CX27" s="695"/>
      <c r="CY27" s="696"/>
      <c r="CZ27" s="664">
        <v>29</v>
      </c>
      <c r="DA27" s="693"/>
      <c r="DB27" s="693"/>
      <c r="DC27" s="697"/>
      <c r="DD27" s="668">
        <v>2542121</v>
      </c>
      <c r="DE27" s="695"/>
      <c r="DF27" s="695"/>
      <c r="DG27" s="695"/>
      <c r="DH27" s="695"/>
      <c r="DI27" s="695"/>
      <c r="DJ27" s="695"/>
      <c r="DK27" s="696"/>
      <c r="DL27" s="668">
        <v>2541069</v>
      </c>
      <c r="DM27" s="695"/>
      <c r="DN27" s="695"/>
      <c r="DO27" s="695"/>
      <c r="DP27" s="695"/>
      <c r="DQ27" s="695"/>
      <c r="DR27" s="695"/>
      <c r="DS27" s="695"/>
      <c r="DT27" s="695"/>
      <c r="DU27" s="695"/>
      <c r="DV27" s="696"/>
      <c r="DW27" s="664">
        <v>14.8</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170</v>
      </c>
      <c r="S28" s="660"/>
      <c r="T28" s="660"/>
      <c r="U28" s="660"/>
      <c r="V28" s="660"/>
      <c r="W28" s="660"/>
      <c r="X28" s="660"/>
      <c r="Y28" s="661"/>
      <c r="Z28" s="662" t="s">
        <v>170</v>
      </c>
      <c r="AA28" s="662"/>
      <c r="AB28" s="662"/>
      <c r="AC28" s="662"/>
      <c r="AD28" s="663" t="s">
        <v>170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3027946</v>
      </c>
      <c r="CS28" s="660"/>
      <c r="CT28" s="660"/>
      <c r="CU28" s="660"/>
      <c r="CV28" s="660"/>
      <c r="CW28" s="660"/>
      <c r="CX28" s="660"/>
      <c r="CY28" s="661"/>
      <c r="CZ28" s="664">
        <v>10.6</v>
      </c>
      <c r="DA28" s="693"/>
      <c r="DB28" s="693"/>
      <c r="DC28" s="697"/>
      <c r="DD28" s="668">
        <v>3014458</v>
      </c>
      <c r="DE28" s="660"/>
      <c r="DF28" s="660"/>
      <c r="DG28" s="660"/>
      <c r="DH28" s="660"/>
      <c r="DI28" s="660"/>
      <c r="DJ28" s="660"/>
      <c r="DK28" s="661"/>
      <c r="DL28" s="668">
        <v>3006494</v>
      </c>
      <c r="DM28" s="660"/>
      <c r="DN28" s="660"/>
      <c r="DO28" s="660"/>
      <c r="DP28" s="660"/>
      <c r="DQ28" s="660"/>
      <c r="DR28" s="660"/>
      <c r="DS28" s="660"/>
      <c r="DT28" s="660"/>
      <c r="DU28" s="660"/>
      <c r="DV28" s="661"/>
      <c r="DW28" s="664">
        <v>17.5</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2029386</v>
      </c>
      <c r="S29" s="660"/>
      <c r="T29" s="660"/>
      <c r="U29" s="660"/>
      <c r="V29" s="660"/>
      <c r="W29" s="660"/>
      <c r="X29" s="660"/>
      <c r="Y29" s="661"/>
      <c r="Z29" s="662">
        <v>7</v>
      </c>
      <c r="AA29" s="662"/>
      <c r="AB29" s="662"/>
      <c r="AC29" s="662"/>
      <c r="AD29" s="663" t="s">
        <v>170</v>
      </c>
      <c r="AE29" s="663"/>
      <c r="AF29" s="663"/>
      <c r="AG29" s="663"/>
      <c r="AH29" s="663"/>
      <c r="AI29" s="663"/>
      <c r="AJ29" s="663"/>
      <c r="AK29" s="663"/>
      <c r="AL29" s="664" t="s">
        <v>170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3027673</v>
      </c>
      <c r="CS29" s="695"/>
      <c r="CT29" s="695"/>
      <c r="CU29" s="695"/>
      <c r="CV29" s="695"/>
      <c r="CW29" s="695"/>
      <c r="CX29" s="695"/>
      <c r="CY29" s="696"/>
      <c r="CZ29" s="664">
        <v>10.6</v>
      </c>
      <c r="DA29" s="693"/>
      <c r="DB29" s="693"/>
      <c r="DC29" s="697"/>
      <c r="DD29" s="668">
        <v>3014185</v>
      </c>
      <c r="DE29" s="695"/>
      <c r="DF29" s="695"/>
      <c r="DG29" s="695"/>
      <c r="DH29" s="695"/>
      <c r="DI29" s="695"/>
      <c r="DJ29" s="695"/>
      <c r="DK29" s="696"/>
      <c r="DL29" s="668">
        <v>3006221</v>
      </c>
      <c r="DM29" s="695"/>
      <c r="DN29" s="695"/>
      <c r="DO29" s="695"/>
      <c r="DP29" s="695"/>
      <c r="DQ29" s="695"/>
      <c r="DR29" s="695"/>
      <c r="DS29" s="695"/>
      <c r="DT29" s="695"/>
      <c r="DU29" s="695"/>
      <c r="DV29" s="696"/>
      <c r="DW29" s="664">
        <v>17.5</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675261</v>
      </c>
      <c r="S30" s="660"/>
      <c r="T30" s="660"/>
      <c r="U30" s="660"/>
      <c r="V30" s="660"/>
      <c r="W30" s="660"/>
      <c r="X30" s="660"/>
      <c r="Y30" s="661"/>
      <c r="Z30" s="662">
        <v>2.2999999999999998</v>
      </c>
      <c r="AA30" s="662"/>
      <c r="AB30" s="662"/>
      <c r="AC30" s="662"/>
      <c r="AD30" s="663">
        <v>3101</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99.3</v>
      </c>
      <c r="BH30" s="720"/>
      <c r="BI30" s="720"/>
      <c r="BJ30" s="720"/>
      <c r="BK30" s="720"/>
      <c r="BL30" s="720"/>
      <c r="BM30" s="654">
        <v>97.8</v>
      </c>
      <c r="BN30" s="720"/>
      <c r="BO30" s="720"/>
      <c r="BP30" s="720"/>
      <c r="BQ30" s="721"/>
      <c r="BR30" s="719">
        <v>99</v>
      </c>
      <c r="BS30" s="720"/>
      <c r="BT30" s="720"/>
      <c r="BU30" s="720"/>
      <c r="BV30" s="720"/>
      <c r="BW30" s="720"/>
      <c r="BX30" s="654">
        <v>97.3</v>
      </c>
      <c r="BY30" s="720"/>
      <c r="BZ30" s="720"/>
      <c r="CA30" s="720"/>
      <c r="CB30" s="721"/>
      <c r="CD30" s="724"/>
      <c r="CE30" s="725"/>
      <c r="CF30" s="674" t="s">
        <v>303</v>
      </c>
      <c r="CG30" s="675"/>
      <c r="CH30" s="675"/>
      <c r="CI30" s="675"/>
      <c r="CJ30" s="675"/>
      <c r="CK30" s="675"/>
      <c r="CL30" s="675"/>
      <c r="CM30" s="675"/>
      <c r="CN30" s="675"/>
      <c r="CO30" s="675"/>
      <c r="CP30" s="675"/>
      <c r="CQ30" s="676"/>
      <c r="CR30" s="659">
        <v>2652600</v>
      </c>
      <c r="CS30" s="660"/>
      <c r="CT30" s="660"/>
      <c r="CU30" s="660"/>
      <c r="CV30" s="660"/>
      <c r="CW30" s="660"/>
      <c r="CX30" s="660"/>
      <c r="CY30" s="661"/>
      <c r="CZ30" s="664">
        <v>9.3000000000000007</v>
      </c>
      <c r="DA30" s="693"/>
      <c r="DB30" s="693"/>
      <c r="DC30" s="697"/>
      <c r="DD30" s="668">
        <v>2648295</v>
      </c>
      <c r="DE30" s="660"/>
      <c r="DF30" s="660"/>
      <c r="DG30" s="660"/>
      <c r="DH30" s="660"/>
      <c r="DI30" s="660"/>
      <c r="DJ30" s="660"/>
      <c r="DK30" s="661"/>
      <c r="DL30" s="668">
        <v>2640331</v>
      </c>
      <c r="DM30" s="660"/>
      <c r="DN30" s="660"/>
      <c r="DO30" s="660"/>
      <c r="DP30" s="660"/>
      <c r="DQ30" s="660"/>
      <c r="DR30" s="660"/>
      <c r="DS30" s="660"/>
      <c r="DT30" s="660"/>
      <c r="DU30" s="660"/>
      <c r="DV30" s="661"/>
      <c r="DW30" s="664">
        <v>15.4</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157021</v>
      </c>
      <c r="S31" s="660"/>
      <c r="T31" s="660"/>
      <c r="U31" s="660"/>
      <c r="V31" s="660"/>
      <c r="W31" s="660"/>
      <c r="X31" s="660"/>
      <c r="Y31" s="661"/>
      <c r="Z31" s="662">
        <v>0.5</v>
      </c>
      <c r="AA31" s="662"/>
      <c r="AB31" s="662"/>
      <c r="AC31" s="662"/>
      <c r="AD31" s="663" t="s">
        <v>170</v>
      </c>
      <c r="AE31" s="663"/>
      <c r="AF31" s="663"/>
      <c r="AG31" s="663"/>
      <c r="AH31" s="663"/>
      <c r="AI31" s="663"/>
      <c r="AJ31" s="663"/>
      <c r="AK31" s="663"/>
      <c r="AL31" s="664" t="s">
        <v>170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97.1</v>
      </c>
      <c r="BN31" s="717"/>
      <c r="BO31" s="717"/>
      <c r="BP31" s="717"/>
      <c r="BQ31" s="718"/>
      <c r="BR31" s="716">
        <v>98.9</v>
      </c>
      <c r="BS31" s="695"/>
      <c r="BT31" s="695"/>
      <c r="BU31" s="695"/>
      <c r="BV31" s="695"/>
      <c r="BW31" s="695"/>
      <c r="BX31" s="665">
        <v>96.6</v>
      </c>
      <c r="BY31" s="717"/>
      <c r="BZ31" s="717"/>
      <c r="CA31" s="717"/>
      <c r="CB31" s="718"/>
      <c r="CD31" s="724"/>
      <c r="CE31" s="725"/>
      <c r="CF31" s="674" t="s">
        <v>307</v>
      </c>
      <c r="CG31" s="675"/>
      <c r="CH31" s="675"/>
      <c r="CI31" s="675"/>
      <c r="CJ31" s="675"/>
      <c r="CK31" s="675"/>
      <c r="CL31" s="675"/>
      <c r="CM31" s="675"/>
      <c r="CN31" s="675"/>
      <c r="CO31" s="675"/>
      <c r="CP31" s="675"/>
      <c r="CQ31" s="676"/>
      <c r="CR31" s="659">
        <v>375073</v>
      </c>
      <c r="CS31" s="695"/>
      <c r="CT31" s="695"/>
      <c r="CU31" s="695"/>
      <c r="CV31" s="695"/>
      <c r="CW31" s="695"/>
      <c r="CX31" s="695"/>
      <c r="CY31" s="696"/>
      <c r="CZ31" s="664">
        <v>1.3</v>
      </c>
      <c r="DA31" s="693"/>
      <c r="DB31" s="693"/>
      <c r="DC31" s="697"/>
      <c r="DD31" s="668">
        <v>365890</v>
      </c>
      <c r="DE31" s="695"/>
      <c r="DF31" s="695"/>
      <c r="DG31" s="695"/>
      <c r="DH31" s="695"/>
      <c r="DI31" s="695"/>
      <c r="DJ31" s="695"/>
      <c r="DK31" s="696"/>
      <c r="DL31" s="668">
        <v>365890</v>
      </c>
      <c r="DM31" s="695"/>
      <c r="DN31" s="695"/>
      <c r="DO31" s="695"/>
      <c r="DP31" s="695"/>
      <c r="DQ31" s="695"/>
      <c r="DR31" s="695"/>
      <c r="DS31" s="695"/>
      <c r="DT31" s="695"/>
      <c r="DU31" s="695"/>
      <c r="DV31" s="696"/>
      <c r="DW31" s="664">
        <v>2.1</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307292</v>
      </c>
      <c r="S32" s="660"/>
      <c r="T32" s="660"/>
      <c r="U32" s="660"/>
      <c r="V32" s="660"/>
      <c r="W32" s="660"/>
      <c r="X32" s="660"/>
      <c r="Y32" s="661"/>
      <c r="Z32" s="662">
        <v>1.1000000000000001</v>
      </c>
      <c r="AA32" s="662"/>
      <c r="AB32" s="662"/>
      <c r="AC32" s="662"/>
      <c r="AD32" s="663" t="s">
        <v>120</v>
      </c>
      <c r="AE32" s="663"/>
      <c r="AF32" s="663"/>
      <c r="AG32" s="663"/>
      <c r="AH32" s="663"/>
      <c r="AI32" s="663"/>
      <c r="AJ32" s="663"/>
      <c r="AK32" s="663"/>
      <c r="AL32" s="664" t="s">
        <v>170</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99.4</v>
      </c>
      <c r="BH32" s="729"/>
      <c r="BI32" s="729"/>
      <c r="BJ32" s="729"/>
      <c r="BK32" s="729"/>
      <c r="BL32" s="729"/>
      <c r="BM32" s="730">
        <v>98</v>
      </c>
      <c r="BN32" s="729"/>
      <c r="BO32" s="729"/>
      <c r="BP32" s="729"/>
      <c r="BQ32" s="731"/>
      <c r="BR32" s="728">
        <v>98.9</v>
      </c>
      <c r="BS32" s="729"/>
      <c r="BT32" s="729"/>
      <c r="BU32" s="729"/>
      <c r="BV32" s="729"/>
      <c r="BW32" s="729"/>
      <c r="BX32" s="730">
        <v>97.5</v>
      </c>
      <c r="BY32" s="729"/>
      <c r="BZ32" s="729"/>
      <c r="CA32" s="729"/>
      <c r="CB32" s="731"/>
      <c r="CD32" s="726"/>
      <c r="CE32" s="727"/>
      <c r="CF32" s="674" t="s">
        <v>310</v>
      </c>
      <c r="CG32" s="675"/>
      <c r="CH32" s="675"/>
      <c r="CI32" s="675"/>
      <c r="CJ32" s="675"/>
      <c r="CK32" s="675"/>
      <c r="CL32" s="675"/>
      <c r="CM32" s="675"/>
      <c r="CN32" s="675"/>
      <c r="CO32" s="675"/>
      <c r="CP32" s="675"/>
      <c r="CQ32" s="676"/>
      <c r="CR32" s="659">
        <v>273</v>
      </c>
      <c r="CS32" s="660"/>
      <c r="CT32" s="660"/>
      <c r="CU32" s="660"/>
      <c r="CV32" s="660"/>
      <c r="CW32" s="660"/>
      <c r="CX32" s="660"/>
      <c r="CY32" s="661"/>
      <c r="CZ32" s="664">
        <v>0</v>
      </c>
      <c r="DA32" s="693"/>
      <c r="DB32" s="693"/>
      <c r="DC32" s="697"/>
      <c r="DD32" s="668">
        <v>273</v>
      </c>
      <c r="DE32" s="660"/>
      <c r="DF32" s="660"/>
      <c r="DG32" s="660"/>
      <c r="DH32" s="660"/>
      <c r="DI32" s="660"/>
      <c r="DJ32" s="660"/>
      <c r="DK32" s="661"/>
      <c r="DL32" s="668">
        <v>273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366025</v>
      </c>
      <c r="S33" s="660"/>
      <c r="T33" s="660"/>
      <c r="U33" s="660"/>
      <c r="V33" s="660"/>
      <c r="W33" s="660"/>
      <c r="X33" s="660"/>
      <c r="Y33" s="661"/>
      <c r="Z33" s="662">
        <v>1.3</v>
      </c>
      <c r="AA33" s="662"/>
      <c r="AB33" s="662"/>
      <c r="AC33" s="662"/>
      <c r="AD33" s="663" t="s">
        <v>170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11075310</v>
      </c>
      <c r="CS33" s="695"/>
      <c r="CT33" s="695"/>
      <c r="CU33" s="695"/>
      <c r="CV33" s="695"/>
      <c r="CW33" s="695"/>
      <c r="CX33" s="695"/>
      <c r="CY33" s="696"/>
      <c r="CZ33" s="664">
        <v>38.6</v>
      </c>
      <c r="DA33" s="693"/>
      <c r="DB33" s="693"/>
      <c r="DC33" s="697"/>
      <c r="DD33" s="668">
        <v>8771645</v>
      </c>
      <c r="DE33" s="695"/>
      <c r="DF33" s="695"/>
      <c r="DG33" s="695"/>
      <c r="DH33" s="695"/>
      <c r="DI33" s="695"/>
      <c r="DJ33" s="695"/>
      <c r="DK33" s="696"/>
      <c r="DL33" s="668">
        <v>7389097</v>
      </c>
      <c r="DM33" s="695"/>
      <c r="DN33" s="695"/>
      <c r="DO33" s="695"/>
      <c r="DP33" s="695"/>
      <c r="DQ33" s="695"/>
      <c r="DR33" s="695"/>
      <c r="DS33" s="695"/>
      <c r="DT33" s="695"/>
      <c r="DU33" s="695"/>
      <c r="DV33" s="696"/>
      <c r="DW33" s="664">
        <v>43</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422284</v>
      </c>
      <c r="S34" s="660"/>
      <c r="T34" s="660"/>
      <c r="U34" s="660"/>
      <c r="V34" s="660"/>
      <c r="W34" s="660"/>
      <c r="X34" s="660"/>
      <c r="Y34" s="661"/>
      <c r="Z34" s="662">
        <v>1.4</v>
      </c>
      <c r="AA34" s="662"/>
      <c r="AB34" s="662"/>
      <c r="AC34" s="662"/>
      <c r="AD34" s="663">
        <v>881</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3028675</v>
      </c>
      <c r="CS34" s="660"/>
      <c r="CT34" s="660"/>
      <c r="CU34" s="660"/>
      <c r="CV34" s="660"/>
      <c r="CW34" s="660"/>
      <c r="CX34" s="660"/>
      <c r="CY34" s="661"/>
      <c r="CZ34" s="664">
        <v>10.6</v>
      </c>
      <c r="DA34" s="693"/>
      <c r="DB34" s="693"/>
      <c r="DC34" s="697"/>
      <c r="DD34" s="668">
        <v>2496126</v>
      </c>
      <c r="DE34" s="660"/>
      <c r="DF34" s="660"/>
      <c r="DG34" s="660"/>
      <c r="DH34" s="660"/>
      <c r="DI34" s="660"/>
      <c r="DJ34" s="660"/>
      <c r="DK34" s="661"/>
      <c r="DL34" s="668">
        <v>2314026</v>
      </c>
      <c r="DM34" s="660"/>
      <c r="DN34" s="660"/>
      <c r="DO34" s="660"/>
      <c r="DP34" s="660"/>
      <c r="DQ34" s="660"/>
      <c r="DR34" s="660"/>
      <c r="DS34" s="660"/>
      <c r="DT34" s="660"/>
      <c r="DU34" s="660"/>
      <c r="DV34" s="661"/>
      <c r="DW34" s="664">
        <v>13.5</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2371377</v>
      </c>
      <c r="S35" s="660"/>
      <c r="T35" s="660"/>
      <c r="U35" s="660"/>
      <c r="V35" s="660"/>
      <c r="W35" s="660"/>
      <c r="X35" s="660"/>
      <c r="Y35" s="661"/>
      <c r="Z35" s="662">
        <v>8.1</v>
      </c>
      <c r="AA35" s="662"/>
      <c r="AB35" s="662"/>
      <c r="AC35" s="662"/>
      <c r="AD35" s="663" t="s">
        <v>170</v>
      </c>
      <c r="AE35" s="663"/>
      <c r="AF35" s="663"/>
      <c r="AG35" s="663"/>
      <c r="AH35" s="663"/>
      <c r="AI35" s="663"/>
      <c r="AJ35" s="663"/>
      <c r="AK35" s="663"/>
      <c r="AL35" s="664" t="s">
        <v>170</v>
      </c>
      <c r="AM35" s="665"/>
      <c r="AN35" s="665"/>
      <c r="AO35" s="666"/>
      <c r="AP35" s="214"/>
      <c r="AQ35" s="732" t="s">
        <v>318</v>
      </c>
      <c r="AR35" s="733"/>
      <c r="AS35" s="733"/>
      <c r="AT35" s="733"/>
      <c r="AU35" s="733"/>
      <c r="AV35" s="733"/>
      <c r="AW35" s="733"/>
      <c r="AX35" s="733"/>
      <c r="AY35" s="734"/>
      <c r="AZ35" s="648">
        <v>5131184</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27706</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118504</v>
      </c>
      <c r="CS35" s="695"/>
      <c r="CT35" s="695"/>
      <c r="CU35" s="695"/>
      <c r="CV35" s="695"/>
      <c r="CW35" s="695"/>
      <c r="CX35" s="695"/>
      <c r="CY35" s="696"/>
      <c r="CZ35" s="664">
        <v>0.4</v>
      </c>
      <c r="DA35" s="693"/>
      <c r="DB35" s="693"/>
      <c r="DC35" s="697"/>
      <c r="DD35" s="668">
        <v>114008</v>
      </c>
      <c r="DE35" s="695"/>
      <c r="DF35" s="695"/>
      <c r="DG35" s="695"/>
      <c r="DH35" s="695"/>
      <c r="DI35" s="695"/>
      <c r="DJ35" s="695"/>
      <c r="DK35" s="696"/>
      <c r="DL35" s="668">
        <v>113554</v>
      </c>
      <c r="DM35" s="695"/>
      <c r="DN35" s="695"/>
      <c r="DO35" s="695"/>
      <c r="DP35" s="695"/>
      <c r="DQ35" s="695"/>
      <c r="DR35" s="695"/>
      <c r="DS35" s="695"/>
      <c r="DT35" s="695"/>
      <c r="DU35" s="695"/>
      <c r="DV35" s="696"/>
      <c r="DW35" s="664">
        <v>0.7</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170</v>
      </c>
      <c r="S36" s="660"/>
      <c r="T36" s="660"/>
      <c r="U36" s="660"/>
      <c r="V36" s="660"/>
      <c r="W36" s="660"/>
      <c r="X36" s="660"/>
      <c r="Y36" s="661"/>
      <c r="Z36" s="662" t="s">
        <v>170</v>
      </c>
      <c r="AA36" s="662"/>
      <c r="AB36" s="662"/>
      <c r="AC36" s="662"/>
      <c r="AD36" s="663" t="s">
        <v>170</v>
      </c>
      <c r="AE36" s="663"/>
      <c r="AF36" s="663"/>
      <c r="AG36" s="663"/>
      <c r="AH36" s="663"/>
      <c r="AI36" s="663"/>
      <c r="AJ36" s="663"/>
      <c r="AK36" s="663"/>
      <c r="AL36" s="664" t="s">
        <v>120</v>
      </c>
      <c r="AM36" s="665"/>
      <c r="AN36" s="665"/>
      <c r="AO36" s="666"/>
      <c r="AQ36" s="736" t="s">
        <v>322</v>
      </c>
      <c r="AR36" s="737"/>
      <c r="AS36" s="737"/>
      <c r="AT36" s="737"/>
      <c r="AU36" s="737"/>
      <c r="AV36" s="737"/>
      <c r="AW36" s="737"/>
      <c r="AX36" s="737"/>
      <c r="AY36" s="738"/>
      <c r="AZ36" s="659">
        <v>1410283</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-213432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2243700</v>
      </c>
      <c r="CS36" s="660"/>
      <c r="CT36" s="660"/>
      <c r="CU36" s="660"/>
      <c r="CV36" s="660"/>
      <c r="CW36" s="660"/>
      <c r="CX36" s="660"/>
      <c r="CY36" s="661"/>
      <c r="CZ36" s="664">
        <v>7.8</v>
      </c>
      <c r="DA36" s="693"/>
      <c r="DB36" s="693"/>
      <c r="DC36" s="697"/>
      <c r="DD36" s="668">
        <v>2069699</v>
      </c>
      <c r="DE36" s="660"/>
      <c r="DF36" s="660"/>
      <c r="DG36" s="660"/>
      <c r="DH36" s="660"/>
      <c r="DI36" s="660"/>
      <c r="DJ36" s="660"/>
      <c r="DK36" s="661"/>
      <c r="DL36" s="668">
        <v>1740105</v>
      </c>
      <c r="DM36" s="660"/>
      <c r="DN36" s="660"/>
      <c r="DO36" s="660"/>
      <c r="DP36" s="660"/>
      <c r="DQ36" s="660"/>
      <c r="DR36" s="660"/>
      <c r="DS36" s="660"/>
      <c r="DT36" s="660"/>
      <c r="DU36" s="660"/>
      <c r="DV36" s="661"/>
      <c r="DW36" s="664">
        <v>10.1</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1198377</v>
      </c>
      <c r="S37" s="660"/>
      <c r="T37" s="660"/>
      <c r="U37" s="660"/>
      <c r="V37" s="660"/>
      <c r="W37" s="660"/>
      <c r="X37" s="660"/>
      <c r="Y37" s="661"/>
      <c r="Z37" s="662">
        <v>4.0999999999999996</v>
      </c>
      <c r="AA37" s="662"/>
      <c r="AB37" s="662"/>
      <c r="AC37" s="662"/>
      <c r="AD37" s="663" t="s">
        <v>120</v>
      </c>
      <c r="AE37" s="663"/>
      <c r="AF37" s="663"/>
      <c r="AG37" s="663"/>
      <c r="AH37" s="663"/>
      <c r="AI37" s="663"/>
      <c r="AJ37" s="663"/>
      <c r="AK37" s="663"/>
      <c r="AL37" s="664" t="s">
        <v>170</v>
      </c>
      <c r="AM37" s="665"/>
      <c r="AN37" s="665"/>
      <c r="AO37" s="666"/>
      <c r="AQ37" s="736" t="s">
        <v>326</v>
      </c>
      <c r="AR37" s="737"/>
      <c r="AS37" s="737"/>
      <c r="AT37" s="737"/>
      <c r="AU37" s="737"/>
      <c r="AV37" s="737"/>
      <c r="AW37" s="737"/>
      <c r="AX37" s="737"/>
      <c r="AY37" s="738"/>
      <c r="AZ37" s="659">
        <v>900000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10213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455543</v>
      </c>
      <c r="CS37" s="695"/>
      <c r="CT37" s="695"/>
      <c r="CU37" s="695"/>
      <c r="CV37" s="695"/>
      <c r="CW37" s="695"/>
      <c r="CX37" s="695"/>
      <c r="CY37" s="696"/>
      <c r="CZ37" s="664">
        <v>1.6</v>
      </c>
      <c r="DA37" s="693"/>
      <c r="DB37" s="693"/>
      <c r="DC37" s="697"/>
      <c r="DD37" s="668">
        <v>455543</v>
      </c>
      <c r="DE37" s="695"/>
      <c r="DF37" s="695"/>
      <c r="DG37" s="695"/>
      <c r="DH37" s="695"/>
      <c r="DI37" s="695"/>
      <c r="DJ37" s="695"/>
      <c r="DK37" s="696"/>
      <c r="DL37" s="668">
        <v>455468</v>
      </c>
      <c r="DM37" s="695"/>
      <c r="DN37" s="695"/>
      <c r="DO37" s="695"/>
      <c r="DP37" s="695"/>
      <c r="DQ37" s="695"/>
      <c r="DR37" s="695"/>
      <c r="DS37" s="695"/>
      <c r="DT37" s="695"/>
      <c r="DU37" s="695"/>
      <c r="DV37" s="696"/>
      <c r="DW37" s="664">
        <v>2.7</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29191411</v>
      </c>
      <c r="S38" s="740"/>
      <c r="T38" s="740"/>
      <c r="U38" s="740"/>
      <c r="V38" s="740"/>
      <c r="W38" s="740"/>
      <c r="X38" s="740"/>
      <c r="Y38" s="741"/>
      <c r="Z38" s="742">
        <v>100</v>
      </c>
      <c r="AA38" s="742"/>
      <c r="AB38" s="742"/>
      <c r="AC38" s="742"/>
      <c r="AD38" s="743">
        <v>15982713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165000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16584</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4214430</v>
      </c>
      <c r="CS38" s="660"/>
      <c r="CT38" s="660"/>
      <c r="CU38" s="660"/>
      <c r="CV38" s="660"/>
      <c r="CW38" s="660"/>
      <c r="CX38" s="660"/>
      <c r="CY38" s="661"/>
      <c r="CZ38" s="664">
        <v>14.7</v>
      </c>
      <c r="DA38" s="693"/>
      <c r="DB38" s="693"/>
      <c r="DC38" s="697"/>
      <c r="DD38" s="668">
        <v>3632917</v>
      </c>
      <c r="DE38" s="660"/>
      <c r="DF38" s="660"/>
      <c r="DG38" s="660"/>
      <c r="DH38" s="660"/>
      <c r="DI38" s="660"/>
      <c r="DJ38" s="660"/>
      <c r="DK38" s="661"/>
      <c r="DL38" s="668">
        <v>3221412</v>
      </c>
      <c r="DM38" s="660"/>
      <c r="DN38" s="660"/>
      <c r="DO38" s="660"/>
      <c r="DP38" s="660"/>
      <c r="DQ38" s="660"/>
      <c r="DR38" s="660"/>
      <c r="DS38" s="660"/>
      <c r="DT38" s="660"/>
      <c r="DU38" s="660"/>
      <c r="DV38" s="661"/>
      <c r="DW38" s="664">
        <v>18.7</v>
      </c>
      <c r="DX38" s="693"/>
      <c r="DY38" s="693"/>
      <c r="DZ38" s="693"/>
      <c r="EA38" s="693"/>
      <c r="EB38" s="693"/>
      <c r="EC38" s="694"/>
    </row>
    <row r="39" spans="2:133" ht="11.25" customHeight="1">
      <c r="AQ39" s="736" t="s">
        <v>333</v>
      </c>
      <c r="AR39" s="737"/>
      <c r="AS39" s="737"/>
      <c r="AT39" s="737"/>
      <c r="AU39" s="737"/>
      <c r="AV39" s="737"/>
      <c r="AW39" s="737"/>
      <c r="AX39" s="737"/>
      <c r="AY39" s="738"/>
      <c r="AZ39" s="659">
        <v>16754</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89</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1470001</v>
      </c>
      <c r="CS39" s="695"/>
      <c r="CT39" s="695"/>
      <c r="CU39" s="695"/>
      <c r="CV39" s="695"/>
      <c r="CW39" s="695"/>
      <c r="CX39" s="695"/>
      <c r="CY39" s="696"/>
      <c r="CZ39" s="664">
        <v>5.0999999999999996</v>
      </c>
      <c r="DA39" s="693"/>
      <c r="DB39" s="693"/>
      <c r="DC39" s="697"/>
      <c r="DD39" s="668">
        <v>458895</v>
      </c>
      <c r="DE39" s="695"/>
      <c r="DF39" s="695"/>
      <c r="DG39" s="695"/>
      <c r="DH39" s="695"/>
      <c r="DI39" s="695"/>
      <c r="DJ39" s="695"/>
      <c r="DK39" s="696"/>
      <c r="DL39" s="668" t="s">
        <v>239</v>
      </c>
      <c r="DM39" s="695"/>
      <c r="DN39" s="695"/>
      <c r="DO39" s="695"/>
      <c r="DP39" s="695"/>
      <c r="DQ39" s="695"/>
      <c r="DR39" s="695"/>
      <c r="DS39" s="695"/>
      <c r="DT39" s="695"/>
      <c r="DU39" s="695"/>
      <c r="DV39" s="696"/>
      <c r="DW39" s="664" t="s">
        <v>239</v>
      </c>
      <c r="DX39" s="693"/>
      <c r="DY39" s="693"/>
      <c r="DZ39" s="693"/>
      <c r="EA39" s="693"/>
      <c r="EB39" s="693"/>
      <c r="EC39" s="694"/>
    </row>
    <row r="40" spans="2:133" ht="11.25" customHeight="1">
      <c r="AQ40" s="736" t="s">
        <v>337</v>
      </c>
      <c r="AR40" s="737"/>
      <c r="AS40" s="737"/>
      <c r="AT40" s="737"/>
      <c r="AU40" s="737"/>
      <c r="AV40" s="737"/>
      <c r="AW40" s="737"/>
      <c r="AX40" s="737"/>
      <c r="AY40" s="738"/>
      <c r="AZ40" s="659">
        <v>902544</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139</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t="s">
        <v>239</v>
      </c>
      <c r="CS40" s="660"/>
      <c r="CT40" s="660"/>
      <c r="CU40" s="660"/>
      <c r="CV40" s="660"/>
      <c r="CW40" s="660"/>
      <c r="CX40" s="660"/>
      <c r="CY40" s="661"/>
      <c r="CZ40" s="664" t="s">
        <v>239</v>
      </c>
      <c r="DA40" s="693"/>
      <c r="DB40" s="693"/>
      <c r="DC40" s="697"/>
      <c r="DD40" s="668" t="s">
        <v>120</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340</v>
      </c>
      <c r="AR41" s="747"/>
      <c r="AS41" s="747"/>
      <c r="AT41" s="747"/>
      <c r="AU41" s="747"/>
      <c r="AV41" s="747"/>
      <c r="AW41" s="747"/>
      <c r="AX41" s="747"/>
      <c r="AY41" s="748"/>
      <c r="AZ41" s="739">
        <v>1736603</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362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239</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2400632</v>
      </c>
      <c r="CS42" s="660"/>
      <c r="CT42" s="660"/>
      <c r="CU42" s="660"/>
      <c r="CV42" s="660"/>
      <c r="CW42" s="660"/>
      <c r="CX42" s="660"/>
      <c r="CY42" s="661"/>
      <c r="CZ42" s="664">
        <v>8.4</v>
      </c>
      <c r="DA42" s="665"/>
      <c r="DB42" s="665"/>
      <c r="DC42" s="760"/>
      <c r="DD42" s="668">
        <v>876783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154293</v>
      </c>
      <c r="CS43" s="695"/>
      <c r="CT43" s="695"/>
      <c r="CU43" s="695"/>
      <c r="CV43" s="695"/>
      <c r="CW43" s="695"/>
      <c r="CX43" s="695"/>
      <c r="CY43" s="696"/>
      <c r="CZ43" s="664">
        <v>0.5</v>
      </c>
      <c r="DA43" s="693"/>
      <c r="DB43" s="693"/>
      <c r="DC43" s="697"/>
      <c r="DD43" s="668">
        <v>149698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2400632</v>
      </c>
      <c r="CS44" s="660"/>
      <c r="CT44" s="660"/>
      <c r="CU44" s="660"/>
      <c r="CV44" s="660"/>
      <c r="CW44" s="660"/>
      <c r="CX44" s="660"/>
      <c r="CY44" s="661"/>
      <c r="CZ44" s="664">
        <v>8.4</v>
      </c>
      <c r="DA44" s="665"/>
      <c r="DB44" s="665"/>
      <c r="DC44" s="760"/>
      <c r="DD44" s="668">
        <v>876783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377600</v>
      </c>
      <c r="CS45" s="695"/>
      <c r="CT45" s="695"/>
      <c r="CU45" s="695"/>
      <c r="CV45" s="695"/>
      <c r="CW45" s="695"/>
      <c r="CX45" s="695"/>
      <c r="CY45" s="696"/>
      <c r="CZ45" s="664">
        <v>1.3</v>
      </c>
      <c r="DA45" s="693"/>
      <c r="DB45" s="693"/>
      <c r="DC45" s="697"/>
      <c r="DD45" s="668">
        <v>9712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2016970</v>
      </c>
      <c r="CS46" s="660"/>
      <c r="CT46" s="660"/>
      <c r="CU46" s="660"/>
      <c r="CV46" s="660"/>
      <c r="CW46" s="660"/>
      <c r="CX46" s="660"/>
      <c r="CY46" s="661"/>
      <c r="CZ46" s="664">
        <v>7</v>
      </c>
      <c r="DA46" s="665"/>
      <c r="DB46" s="665"/>
      <c r="DC46" s="760"/>
      <c r="DD46" s="668">
        <v>866409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t="s">
        <v>239</v>
      </c>
      <c r="CS47" s="695"/>
      <c r="CT47" s="695"/>
      <c r="CU47" s="695"/>
      <c r="CV47" s="695"/>
      <c r="CW47" s="695"/>
      <c r="CX47" s="695"/>
      <c r="CY47" s="696"/>
      <c r="CZ47" s="664" t="s">
        <v>170</v>
      </c>
      <c r="DA47" s="693"/>
      <c r="DB47" s="693"/>
      <c r="DC47" s="697"/>
      <c r="DD47" s="668" t="s">
        <v>170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170</v>
      </c>
      <c r="CS48" s="660"/>
      <c r="CT48" s="660"/>
      <c r="CU48" s="660"/>
      <c r="CV48" s="660"/>
      <c r="CW48" s="660"/>
      <c r="CX48" s="660"/>
      <c r="CY48" s="661"/>
      <c r="CZ48" s="664" t="s">
        <v>170</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28663609</v>
      </c>
      <c r="CS49" s="729"/>
      <c r="CT49" s="729"/>
      <c r="CU49" s="729"/>
      <c r="CV49" s="729"/>
      <c r="CW49" s="729"/>
      <c r="CX49" s="729"/>
      <c r="CY49" s="761"/>
      <c r="CZ49" s="744">
        <v>100</v>
      </c>
      <c r="DA49" s="762"/>
      <c r="DB49" s="762"/>
      <c r="DC49" s="763"/>
      <c r="DD49" s="764">
        <v>18562031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6pLHWNzSpm212Tgtlf0EGF/N1FsJEwjB7oljrYz/2jBM9MIVB2PdXvpLQqQdsboYORO0w/yviXJIFxJqzh0asw==" saltValue="hvmas/jdYpMEeln7DjzC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29294</v>
      </c>
      <c r="R7" s="795"/>
      <c r="S7" s="795"/>
      <c r="T7" s="795"/>
      <c r="U7" s="795"/>
      <c r="V7" s="795">
        <v>28767</v>
      </c>
      <c r="W7" s="795"/>
      <c r="X7" s="795"/>
      <c r="Y7" s="795"/>
      <c r="Z7" s="795"/>
      <c r="AA7" s="795">
        <v>528</v>
      </c>
      <c r="AB7" s="795"/>
      <c r="AC7" s="795"/>
      <c r="AD7" s="795"/>
      <c r="AE7" s="796"/>
      <c r="AF7" s="797">
        <v>442</v>
      </c>
      <c r="AG7" s="798"/>
      <c r="AH7" s="798"/>
      <c r="AI7" s="798"/>
      <c r="AJ7" s="799"/>
      <c r="AK7" s="834">
        <v>142</v>
      </c>
      <c r="AL7" s="835"/>
      <c r="AM7" s="835"/>
      <c r="AN7" s="835"/>
      <c r="AO7" s="835"/>
      <c r="AP7" s="835">
        <v>28092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590</v>
      </c>
      <c r="BS7" s="838" t="s">
        <v>591</v>
      </c>
      <c r="BT7" s="839"/>
      <c r="BU7" s="839"/>
      <c r="BV7" s="839"/>
      <c r="BW7" s="839"/>
      <c r="BX7" s="839"/>
      <c r="BY7" s="839"/>
      <c r="BZ7" s="839"/>
      <c r="CA7" s="839"/>
      <c r="CB7" s="839"/>
      <c r="CC7" s="839"/>
      <c r="CD7" s="839"/>
      <c r="CE7" s="839"/>
      <c r="CF7" s="839"/>
      <c r="CG7" s="840"/>
      <c r="CH7" s="831">
        <v>0</v>
      </c>
      <c r="CI7" s="832"/>
      <c r="CJ7" s="832"/>
      <c r="CK7" s="832"/>
      <c r="CL7" s="833"/>
      <c r="CM7" s="831">
        <v>17</v>
      </c>
      <c r="CN7" s="832"/>
      <c r="CO7" s="832"/>
      <c r="CP7" s="832"/>
      <c r="CQ7" s="833"/>
      <c r="CR7" s="831">
        <v>5</v>
      </c>
      <c r="CS7" s="832"/>
      <c r="CT7" s="832"/>
      <c r="CU7" s="832"/>
      <c r="CV7" s="833"/>
      <c r="CW7" s="831" t="s">
        <v>594</v>
      </c>
      <c r="CX7" s="832"/>
      <c r="CY7" s="832"/>
      <c r="CZ7" s="832"/>
      <c r="DA7" s="833"/>
      <c r="DB7" s="831" t="s">
        <v>594</v>
      </c>
      <c r="DC7" s="832"/>
      <c r="DD7" s="832"/>
      <c r="DE7" s="832"/>
      <c r="DF7" s="833"/>
      <c r="DG7" s="831">
        <v>2520</v>
      </c>
      <c r="DH7" s="832"/>
      <c r="DI7" s="832"/>
      <c r="DJ7" s="832"/>
      <c r="DK7" s="833"/>
      <c r="DL7" s="831" t="s">
        <v>594</v>
      </c>
      <c r="DM7" s="832"/>
      <c r="DN7" s="832"/>
      <c r="DO7" s="832"/>
      <c r="DP7" s="833"/>
      <c r="DQ7" s="831">
        <v>396</v>
      </c>
      <c r="DR7" s="832"/>
      <c r="DS7" s="832"/>
      <c r="DT7" s="832"/>
      <c r="DU7" s="833"/>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904</v>
      </c>
      <c r="R8" s="819"/>
      <c r="S8" s="819"/>
      <c r="T8" s="819"/>
      <c r="U8" s="819"/>
      <c r="V8" s="819">
        <v>904</v>
      </c>
      <c r="W8" s="819"/>
      <c r="X8" s="819"/>
      <c r="Y8" s="819"/>
      <c r="Z8" s="819"/>
      <c r="AA8" s="819" t="s">
        <v>594</v>
      </c>
      <c r="AB8" s="819"/>
      <c r="AC8" s="819"/>
      <c r="AD8" s="819"/>
      <c r="AE8" s="820"/>
      <c r="AF8" s="821" t="s">
        <v>378</v>
      </c>
      <c r="AG8" s="822"/>
      <c r="AH8" s="822"/>
      <c r="AI8" s="822"/>
      <c r="AJ8" s="823"/>
      <c r="AK8" s="824">
        <v>525</v>
      </c>
      <c r="AL8" s="825"/>
      <c r="AM8" s="825"/>
      <c r="AN8" s="825"/>
      <c r="AO8" s="825"/>
      <c r="AP8" s="825">
        <v>2128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c r="BU8" s="829"/>
      <c r="BV8" s="829"/>
      <c r="BW8" s="829"/>
      <c r="BX8" s="829"/>
      <c r="BY8" s="829"/>
      <c r="BZ8" s="829"/>
      <c r="CA8" s="829"/>
      <c r="CB8" s="829"/>
      <c r="CC8" s="829"/>
      <c r="CD8" s="829"/>
      <c r="CE8" s="829"/>
      <c r="CF8" s="829"/>
      <c r="CG8" s="830"/>
      <c r="CH8" s="841">
        <v>14</v>
      </c>
      <c r="CI8" s="842"/>
      <c r="CJ8" s="842"/>
      <c r="CK8" s="842"/>
      <c r="CL8" s="843"/>
      <c r="CM8" s="841">
        <v>53</v>
      </c>
      <c r="CN8" s="842"/>
      <c r="CO8" s="842"/>
      <c r="CP8" s="842"/>
      <c r="CQ8" s="843"/>
      <c r="CR8" s="841">
        <v>4</v>
      </c>
      <c r="CS8" s="842"/>
      <c r="CT8" s="842"/>
      <c r="CU8" s="842"/>
      <c r="CV8" s="843"/>
      <c r="CW8" s="841" t="s">
        <v>594</v>
      </c>
      <c r="CX8" s="842"/>
      <c r="CY8" s="842"/>
      <c r="CZ8" s="842"/>
      <c r="DA8" s="843"/>
      <c r="DB8" s="841" t="s">
        <v>594</v>
      </c>
      <c r="DC8" s="842"/>
      <c r="DD8" s="842"/>
      <c r="DE8" s="842"/>
      <c r="DF8" s="843"/>
      <c r="DG8" s="841" t="s">
        <v>594</v>
      </c>
      <c r="DH8" s="842"/>
      <c r="DI8" s="842"/>
      <c r="DJ8" s="842"/>
      <c r="DK8" s="843"/>
      <c r="DL8" s="841" t="s">
        <v>594</v>
      </c>
      <c r="DM8" s="842"/>
      <c r="DN8" s="842"/>
      <c r="DO8" s="842"/>
      <c r="DP8" s="843"/>
      <c r="DQ8" s="841" t="s">
        <v>594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593</v>
      </c>
      <c r="BT9" s="829"/>
      <c r="BU9" s="829"/>
      <c r="BV9" s="829"/>
      <c r="BW9" s="829"/>
      <c r="BX9" s="829"/>
      <c r="BY9" s="829"/>
      <c r="BZ9" s="829"/>
      <c r="CA9" s="829"/>
      <c r="CB9" s="829"/>
      <c r="CC9" s="829"/>
      <c r="CD9" s="829"/>
      <c r="CE9" s="829"/>
      <c r="CF9" s="829"/>
      <c r="CG9" s="830"/>
      <c r="CH9" s="841">
        <v>36</v>
      </c>
      <c r="CI9" s="842"/>
      <c r="CJ9" s="842"/>
      <c r="CK9" s="842"/>
      <c r="CL9" s="843"/>
      <c r="CM9" s="841">
        <v>347</v>
      </c>
      <c r="CN9" s="842"/>
      <c r="CO9" s="842"/>
      <c r="CP9" s="842"/>
      <c r="CQ9" s="843"/>
      <c r="CR9" s="841">
        <v>16</v>
      </c>
      <c r="CS9" s="842"/>
      <c r="CT9" s="842"/>
      <c r="CU9" s="842"/>
      <c r="CV9" s="843"/>
      <c r="CW9" s="841" t="s">
        <v>594</v>
      </c>
      <c r="CX9" s="842"/>
      <c r="CY9" s="842"/>
      <c r="CZ9" s="842"/>
      <c r="DA9" s="843"/>
      <c r="DB9" s="841" t="s">
        <v>594</v>
      </c>
      <c r="DC9" s="842"/>
      <c r="DD9" s="842"/>
      <c r="DE9" s="842"/>
      <c r="DF9" s="843"/>
      <c r="DG9" s="841" t="s">
        <v>594</v>
      </c>
      <c r="DH9" s="842"/>
      <c r="DI9" s="842"/>
      <c r="DJ9" s="842"/>
      <c r="DK9" s="843"/>
      <c r="DL9" s="841" t="s">
        <v>594</v>
      </c>
      <c r="DM9" s="842"/>
      <c r="DN9" s="842"/>
      <c r="DO9" s="842"/>
      <c r="DP9" s="843"/>
      <c r="DQ9" s="841" t="s">
        <v>594</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29294</v>
      </c>
      <c r="R23" s="854"/>
      <c r="S23" s="854"/>
      <c r="T23" s="854"/>
      <c r="U23" s="854"/>
      <c r="V23" s="854">
        <v>28767</v>
      </c>
      <c r="W23" s="854"/>
      <c r="X23" s="854"/>
      <c r="Y23" s="854"/>
      <c r="Z23" s="854"/>
      <c r="AA23" s="854">
        <v>528</v>
      </c>
      <c r="AB23" s="854"/>
      <c r="AC23" s="854"/>
      <c r="AD23" s="854"/>
      <c r="AE23" s="855"/>
      <c r="AF23" s="856">
        <v>442</v>
      </c>
      <c r="AG23" s="854"/>
      <c r="AH23" s="854"/>
      <c r="AI23" s="854"/>
      <c r="AJ23" s="857"/>
      <c r="AK23" s="858"/>
      <c r="AL23" s="859"/>
      <c r="AM23" s="859"/>
      <c r="AN23" s="859"/>
      <c r="AO23" s="859"/>
      <c r="AP23" s="854">
        <v>30220</v>
      </c>
      <c r="AQ23" s="854"/>
      <c r="AR23" s="854"/>
      <c r="AS23" s="854"/>
      <c r="AT23" s="854"/>
      <c r="AU23" s="860"/>
      <c r="AV23" s="860"/>
      <c r="AW23" s="860"/>
      <c r="AX23" s="860"/>
      <c r="AY23" s="861"/>
      <c r="AZ23" s="869" t="s">
        <v>170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9783</v>
      </c>
      <c r="R28" s="883"/>
      <c r="S28" s="883"/>
      <c r="T28" s="883"/>
      <c r="U28" s="883"/>
      <c r="V28" s="883">
        <v>9756</v>
      </c>
      <c r="W28" s="883"/>
      <c r="X28" s="883"/>
      <c r="Y28" s="883"/>
      <c r="Z28" s="883"/>
      <c r="AA28" s="883">
        <v>28</v>
      </c>
      <c r="AB28" s="883"/>
      <c r="AC28" s="883"/>
      <c r="AD28" s="883"/>
      <c r="AE28" s="884"/>
      <c r="AF28" s="885">
        <v>28</v>
      </c>
      <c r="AG28" s="883"/>
      <c r="AH28" s="883"/>
      <c r="AI28" s="883"/>
      <c r="AJ28" s="886"/>
      <c r="AK28" s="887">
        <v>903</v>
      </c>
      <c r="AL28" s="878"/>
      <c r="AM28" s="878"/>
      <c r="AN28" s="878"/>
      <c r="AO28" s="878"/>
      <c r="AP28" s="878" t="s">
        <v>594</v>
      </c>
      <c r="AQ28" s="878"/>
      <c r="AR28" s="878"/>
      <c r="AS28" s="878"/>
      <c r="AT28" s="878"/>
      <c r="AU28" s="878" t="s">
        <v>594</v>
      </c>
      <c r="AV28" s="878"/>
      <c r="AW28" s="878"/>
      <c r="AX28" s="878"/>
      <c r="AY28" s="878"/>
      <c r="AZ28" s="879" t="s">
        <v>594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5000</v>
      </c>
      <c r="R29" s="819"/>
      <c r="S29" s="819"/>
      <c r="T29" s="819"/>
      <c r="U29" s="819"/>
      <c r="V29" s="819">
        <v>4878</v>
      </c>
      <c r="W29" s="819"/>
      <c r="X29" s="819"/>
      <c r="Y29" s="819"/>
      <c r="Z29" s="819"/>
      <c r="AA29" s="819">
        <v>122</v>
      </c>
      <c r="AB29" s="819"/>
      <c r="AC29" s="819"/>
      <c r="AD29" s="819"/>
      <c r="AE29" s="820"/>
      <c r="AF29" s="821">
        <v>122</v>
      </c>
      <c r="AG29" s="822"/>
      <c r="AH29" s="822"/>
      <c r="AI29" s="822"/>
      <c r="AJ29" s="823"/>
      <c r="AK29" s="890">
        <v>781</v>
      </c>
      <c r="AL29" s="891"/>
      <c r="AM29" s="891"/>
      <c r="AN29" s="891"/>
      <c r="AO29" s="891"/>
      <c r="AP29" s="891" t="s">
        <v>594</v>
      </c>
      <c r="AQ29" s="891"/>
      <c r="AR29" s="891"/>
      <c r="AS29" s="891"/>
      <c r="AT29" s="891"/>
      <c r="AU29" s="891" t="s">
        <v>594</v>
      </c>
      <c r="AV29" s="891"/>
      <c r="AW29" s="891"/>
      <c r="AX29" s="891"/>
      <c r="AY29" s="891"/>
      <c r="AZ29" s="892" t="s">
        <v>594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859</v>
      </c>
      <c r="R30" s="819"/>
      <c r="S30" s="819"/>
      <c r="T30" s="819"/>
      <c r="U30" s="819"/>
      <c r="V30" s="819">
        <v>832</v>
      </c>
      <c r="W30" s="819"/>
      <c r="X30" s="819"/>
      <c r="Y30" s="819"/>
      <c r="Z30" s="819"/>
      <c r="AA30" s="819">
        <v>27</v>
      </c>
      <c r="AB30" s="819"/>
      <c r="AC30" s="819"/>
      <c r="AD30" s="819"/>
      <c r="AE30" s="820"/>
      <c r="AF30" s="821">
        <v>27</v>
      </c>
      <c r="AG30" s="822"/>
      <c r="AH30" s="822"/>
      <c r="AI30" s="822"/>
      <c r="AJ30" s="823"/>
      <c r="AK30" s="890">
        <v>204</v>
      </c>
      <c r="AL30" s="891"/>
      <c r="AM30" s="891"/>
      <c r="AN30" s="891"/>
      <c r="AO30" s="891"/>
      <c r="AP30" s="891" t="s">
        <v>594</v>
      </c>
      <c r="AQ30" s="891"/>
      <c r="AR30" s="891"/>
      <c r="AS30" s="891"/>
      <c r="AT30" s="891"/>
      <c r="AU30" s="891" t="s">
        <v>594</v>
      </c>
      <c r="AV30" s="891"/>
      <c r="AW30" s="891"/>
      <c r="AX30" s="891"/>
      <c r="AY30" s="891"/>
      <c r="AZ30" s="892" t="s">
        <v>594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194</v>
      </c>
      <c r="R31" s="819"/>
      <c r="S31" s="819"/>
      <c r="T31" s="819"/>
      <c r="U31" s="819"/>
      <c r="V31" s="819">
        <v>295</v>
      </c>
      <c r="W31" s="819"/>
      <c r="X31" s="819"/>
      <c r="Y31" s="819"/>
      <c r="Z31" s="819"/>
      <c r="AA31" s="819">
        <v>-101</v>
      </c>
      <c r="AB31" s="819"/>
      <c r="AC31" s="819"/>
      <c r="AD31" s="819"/>
      <c r="AE31" s="820"/>
      <c r="AF31" s="821">
        <v>-101</v>
      </c>
      <c r="AG31" s="822"/>
      <c r="AH31" s="822"/>
      <c r="AI31" s="822"/>
      <c r="AJ31" s="823"/>
      <c r="AK31" s="890">
        <v>165</v>
      </c>
      <c r="AL31" s="891"/>
      <c r="AM31" s="891"/>
      <c r="AN31" s="891"/>
      <c r="AO31" s="891"/>
      <c r="AP31" s="891" t="s">
        <v>594</v>
      </c>
      <c r="AQ31" s="891"/>
      <c r="AR31" s="891"/>
      <c r="AS31" s="891"/>
      <c r="AT31" s="891"/>
      <c r="AU31" s="891" t="s">
        <v>594</v>
      </c>
      <c r="AV31" s="891"/>
      <c r="AW31" s="891"/>
      <c r="AX31" s="891"/>
      <c r="AY31" s="891"/>
      <c r="AZ31" s="892" t="s">
        <v>594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1763</v>
      </c>
      <c r="R32" s="819"/>
      <c r="S32" s="819"/>
      <c r="T32" s="819"/>
      <c r="U32" s="819"/>
      <c r="V32" s="819">
        <v>1471</v>
      </c>
      <c r="W32" s="819"/>
      <c r="X32" s="819"/>
      <c r="Y32" s="819"/>
      <c r="Z32" s="819"/>
      <c r="AA32" s="819">
        <v>292</v>
      </c>
      <c r="AB32" s="819"/>
      <c r="AC32" s="819"/>
      <c r="AD32" s="819"/>
      <c r="AE32" s="820"/>
      <c r="AF32" s="821">
        <v>1955</v>
      </c>
      <c r="AG32" s="822"/>
      <c r="AH32" s="822"/>
      <c r="AI32" s="822"/>
      <c r="AJ32" s="823"/>
      <c r="AK32" s="890">
        <v>19</v>
      </c>
      <c r="AL32" s="891"/>
      <c r="AM32" s="891"/>
      <c r="AN32" s="891"/>
      <c r="AO32" s="891"/>
      <c r="AP32" s="891">
        <v>3336</v>
      </c>
      <c r="AQ32" s="891"/>
      <c r="AR32" s="891"/>
      <c r="AS32" s="891"/>
      <c r="AT32" s="891"/>
      <c r="AU32" s="891" t="s">
        <v>594</v>
      </c>
      <c r="AV32" s="891"/>
      <c r="AW32" s="891"/>
      <c r="AX32" s="891"/>
      <c r="AY32" s="891"/>
      <c r="AZ32" s="892" t="s">
        <v>594</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5435</v>
      </c>
      <c r="R33" s="819"/>
      <c r="S33" s="819"/>
      <c r="T33" s="819"/>
      <c r="U33" s="819"/>
      <c r="V33" s="819">
        <v>5834</v>
      </c>
      <c r="W33" s="819"/>
      <c r="X33" s="819"/>
      <c r="Y33" s="819"/>
      <c r="Z33" s="819"/>
      <c r="AA33" s="819">
        <v>-399</v>
      </c>
      <c r="AB33" s="819"/>
      <c r="AC33" s="819"/>
      <c r="AD33" s="819"/>
      <c r="AE33" s="820"/>
      <c r="AF33" s="821">
        <v>-426</v>
      </c>
      <c r="AG33" s="822"/>
      <c r="AH33" s="822"/>
      <c r="AI33" s="822"/>
      <c r="AJ33" s="823"/>
      <c r="AK33" s="890">
        <v>900</v>
      </c>
      <c r="AL33" s="891"/>
      <c r="AM33" s="891"/>
      <c r="AN33" s="891"/>
      <c r="AO33" s="891"/>
      <c r="AP33" s="891">
        <v>4579</v>
      </c>
      <c r="AQ33" s="891"/>
      <c r="AR33" s="891"/>
      <c r="AS33" s="891"/>
      <c r="AT33" s="891"/>
      <c r="AU33" s="891">
        <v>3526</v>
      </c>
      <c r="AV33" s="891"/>
      <c r="AW33" s="891"/>
      <c r="AX33" s="891"/>
      <c r="AY33" s="891"/>
      <c r="AZ33" s="892">
        <v>8.6</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4169</v>
      </c>
      <c r="R34" s="819"/>
      <c r="S34" s="819"/>
      <c r="T34" s="819"/>
      <c r="U34" s="819"/>
      <c r="V34" s="819">
        <v>4155</v>
      </c>
      <c r="W34" s="819"/>
      <c r="X34" s="819"/>
      <c r="Y34" s="819"/>
      <c r="Z34" s="819"/>
      <c r="AA34" s="819">
        <v>14</v>
      </c>
      <c r="AB34" s="819"/>
      <c r="AC34" s="819"/>
      <c r="AD34" s="819"/>
      <c r="AE34" s="820"/>
      <c r="AF34" s="821">
        <v>14</v>
      </c>
      <c r="AG34" s="822"/>
      <c r="AH34" s="822"/>
      <c r="AI34" s="822"/>
      <c r="AJ34" s="823"/>
      <c r="AK34" s="890">
        <v>1426</v>
      </c>
      <c r="AL34" s="891"/>
      <c r="AM34" s="891"/>
      <c r="AN34" s="891"/>
      <c r="AO34" s="891"/>
      <c r="AP34" s="891">
        <v>24029</v>
      </c>
      <c r="AQ34" s="891"/>
      <c r="AR34" s="891"/>
      <c r="AS34" s="891"/>
      <c r="AT34" s="891"/>
      <c r="AU34" s="891">
        <v>16748</v>
      </c>
      <c r="AV34" s="891"/>
      <c r="AW34" s="891"/>
      <c r="AX34" s="891"/>
      <c r="AY34" s="891"/>
      <c r="AZ34" s="892" t="s">
        <v>594</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1620</v>
      </c>
      <c r="AG63" s="902"/>
      <c r="AH63" s="902"/>
      <c r="AI63" s="902"/>
      <c r="AJ63" s="903"/>
      <c r="AK63" s="904"/>
      <c r="AL63" s="899"/>
      <c r="AM63" s="899"/>
      <c r="AN63" s="899"/>
      <c r="AO63" s="899"/>
      <c r="AP63" s="902">
        <v>31944</v>
      </c>
      <c r="AQ63" s="902"/>
      <c r="AR63" s="902"/>
      <c r="AS63" s="902"/>
      <c r="AT63" s="902"/>
      <c r="AU63" s="902">
        <v>20274</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386</v>
      </c>
      <c r="AB66" s="778"/>
      <c r="AC66" s="778"/>
      <c r="AD66" s="778"/>
      <c r="AE66" s="779"/>
      <c r="AF66" s="912" t="s">
        <v>408</v>
      </c>
      <c r="AG66" s="873"/>
      <c r="AH66" s="873"/>
      <c r="AI66" s="873"/>
      <c r="AJ66" s="913"/>
      <c r="AK66" s="777" t="s">
        <v>409</v>
      </c>
      <c r="AL66" s="801"/>
      <c r="AM66" s="801"/>
      <c r="AN66" s="801"/>
      <c r="AO66" s="802"/>
      <c r="AP66" s="777" t="s">
        <v>389</v>
      </c>
      <c r="AQ66" s="778"/>
      <c r="AR66" s="778"/>
      <c r="AS66" s="778"/>
      <c r="AT66" s="779"/>
      <c r="AU66" s="777" t="s">
        <v>410</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579</v>
      </c>
      <c r="C68" s="930"/>
      <c r="D68" s="930"/>
      <c r="E68" s="930"/>
      <c r="F68" s="930"/>
      <c r="G68" s="930"/>
      <c r="H68" s="930"/>
      <c r="I68" s="930"/>
      <c r="J68" s="930"/>
      <c r="K68" s="930"/>
      <c r="L68" s="930"/>
      <c r="M68" s="930"/>
      <c r="N68" s="930"/>
      <c r="O68" s="930"/>
      <c r="P68" s="931"/>
      <c r="Q68" s="932">
        <v>319</v>
      </c>
      <c r="R68" s="926"/>
      <c r="S68" s="926"/>
      <c r="T68" s="926"/>
      <c r="U68" s="926"/>
      <c r="V68" s="926">
        <v>305</v>
      </c>
      <c r="W68" s="926"/>
      <c r="X68" s="926"/>
      <c r="Y68" s="926"/>
      <c r="Z68" s="926"/>
      <c r="AA68" s="926">
        <v>15</v>
      </c>
      <c r="AB68" s="926"/>
      <c r="AC68" s="926"/>
      <c r="AD68" s="926"/>
      <c r="AE68" s="926"/>
      <c r="AF68" s="926">
        <v>288</v>
      </c>
      <c r="AG68" s="926"/>
      <c r="AH68" s="926"/>
      <c r="AI68" s="926"/>
      <c r="AJ68" s="926"/>
      <c r="AK68" s="926" t="s">
        <v>594</v>
      </c>
      <c r="AL68" s="926"/>
      <c r="AM68" s="926"/>
      <c r="AN68" s="926"/>
      <c r="AO68" s="926"/>
      <c r="AP68" s="926" t="s">
        <v>594</v>
      </c>
      <c r="AQ68" s="926"/>
      <c r="AR68" s="926"/>
      <c r="AS68" s="926"/>
      <c r="AT68" s="926"/>
      <c r="AU68" s="926" t="s">
        <v>594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580</v>
      </c>
      <c r="C69" s="934"/>
      <c r="D69" s="934"/>
      <c r="E69" s="934"/>
      <c r="F69" s="934"/>
      <c r="G69" s="934"/>
      <c r="H69" s="934"/>
      <c r="I69" s="934"/>
      <c r="J69" s="934"/>
      <c r="K69" s="934"/>
      <c r="L69" s="934"/>
      <c r="M69" s="934"/>
      <c r="N69" s="934"/>
      <c r="O69" s="934"/>
      <c r="P69" s="935"/>
      <c r="Q69" s="936">
        <v>6</v>
      </c>
      <c r="R69" s="891"/>
      <c r="S69" s="891"/>
      <c r="T69" s="891"/>
      <c r="U69" s="891"/>
      <c r="V69" s="891">
        <v>6</v>
      </c>
      <c r="W69" s="891"/>
      <c r="X69" s="891"/>
      <c r="Y69" s="891"/>
      <c r="Z69" s="891"/>
      <c r="AA69" s="891">
        <v>1</v>
      </c>
      <c r="AB69" s="891"/>
      <c r="AC69" s="891"/>
      <c r="AD69" s="891"/>
      <c r="AE69" s="891"/>
      <c r="AF69" s="891">
        <v>0</v>
      </c>
      <c r="AG69" s="891"/>
      <c r="AH69" s="891"/>
      <c r="AI69" s="891"/>
      <c r="AJ69" s="891"/>
      <c r="AK69" s="891" t="s">
        <v>594</v>
      </c>
      <c r="AL69" s="891"/>
      <c r="AM69" s="891"/>
      <c r="AN69" s="891"/>
      <c r="AO69" s="891"/>
      <c r="AP69" s="891" t="s">
        <v>594</v>
      </c>
      <c r="AQ69" s="891"/>
      <c r="AR69" s="891"/>
      <c r="AS69" s="891"/>
      <c r="AT69" s="891"/>
      <c r="AU69" s="891" t="s">
        <v>594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581</v>
      </c>
      <c r="C70" s="934"/>
      <c r="D70" s="934"/>
      <c r="E70" s="934"/>
      <c r="F70" s="934"/>
      <c r="G70" s="934"/>
      <c r="H70" s="934"/>
      <c r="I70" s="934"/>
      <c r="J70" s="934"/>
      <c r="K70" s="934"/>
      <c r="L70" s="934"/>
      <c r="M70" s="934"/>
      <c r="N70" s="934"/>
      <c r="O70" s="934"/>
      <c r="P70" s="935"/>
      <c r="Q70" s="936">
        <v>81</v>
      </c>
      <c r="R70" s="891"/>
      <c r="S70" s="891"/>
      <c r="T70" s="891"/>
      <c r="U70" s="891"/>
      <c r="V70" s="891">
        <v>70</v>
      </c>
      <c r="W70" s="891"/>
      <c r="X70" s="891"/>
      <c r="Y70" s="891"/>
      <c r="Z70" s="891"/>
      <c r="AA70" s="891">
        <v>11</v>
      </c>
      <c r="AB70" s="891"/>
      <c r="AC70" s="891"/>
      <c r="AD70" s="891"/>
      <c r="AE70" s="891"/>
      <c r="AF70" s="891">
        <v>11</v>
      </c>
      <c r="AG70" s="891"/>
      <c r="AH70" s="891"/>
      <c r="AI70" s="891"/>
      <c r="AJ70" s="891"/>
      <c r="AK70" s="891" t="s">
        <v>594</v>
      </c>
      <c r="AL70" s="891"/>
      <c r="AM70" s="891"/>
      <c r="AN70" s="891"/>
      <c r="AO70" s="891"/>
      <c r="AP70" s="891">
        <v>87</v>
      </c>
      <c r="AQ70" s="891"/>
      <c r="AR70" s="891"/>
      <c r="AS70" s="891"/>
      <c r="AT70" s="891"/>
      <c r="AU70" s="891">
        <v>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582</v>
      </c>
      <c r="C71" s="934"/>
      <c r="D71" s="934"/>
      <c r="E71" s="934"/>
      <c r="F71" s="934"/>
      <c r="G71" s="934"/>
      <c r="H71" s="934"/>
      <c r="I71" s="934"/>
      <c r="J71" s="934"/>
      <c r="K71" s="934"/>
      <c r="L71" s="934"/>
      <c r="M71" s="934"/>
      <c r="N71" s="934"/>
      <c r="O71" s="934"/>
      <c r="P71" s="935"/>
      <c r="Q71" s="936">
        <v>3254</v>
      </c>
      <c r="R71" s="891"/>
      <c r="S71" s="891"/>
      <c r="T71" s="891"/>
      <c r="U71" s="891"/>
      <c r="V71" s="891">
        <v>3161</v>
      </c>
      <c r="W71" s="891"/>
      <c r="X71" s="891"/>
      <c r="Y71" s="891"/>
      <c r="Z71" s="891"/>
      <c r="AA71" s="891">
        <v>93</v>
      </c>
      <c r="AB71" s="891"/>
      <c r="AC71" s="891"/>
      <c r="AD71" s="891"/>
      <c r="AE71" s="891"/>
      <c r="AF71" s="891">
        <v>93</v>
      </c>
      <c r="AG71" s="891"/>
      <c r="AH71" s="891"/>
      <c r="AI71" s="891"/>
      <c r="AJ71" s="891"/>
      <c r="AK71" s="891">
        <v>338</v>
      </c>
      <c r="AL71" s="891"/>
      <c r="AM71" s="891"/>
      <c r="AN71" s="891"/>
      <c r="AO71" s="891"/>
      <c r="AP71" s="891">
        <v>1782</v>
      </c>
      <c r="AQ71" s="891"/>
      <c r="AR71" s="891"/>
      <c r="AS71" s="891"/>
      <c r="AT71" s="891"/>
      <c r="AU71" s="891">
        <v>1265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583</v>
      </c>
      <c r="C72" s="934"/>
      <c r="D72" s="934"/>
      <c r="E72" s="934"/>
      <c r="F72" s="934"/>
      <c r="G72" s="934"/>
      <c r="H72" s="934"/>
      <c r="I72" s="934"/>
      <c r="J72" s="934"/>
      <c r="K72" s="934"/>
      <c r="L72" s="934"/>
      <c r="M72" s="934"/>
      <c r="N72" s="934"/>
      <c r="O72" s="934"/>
      <c r="P72" s="935"/>
      <c r="Q72" s="936" t="s">
        <v>594</v>
      </c>
      <c r="R72" s="891"/>
      <c r="S72" s="891"/>
      <c r="T72" s="891"/>
      <c r="U72" s="891"/>
      <c r="V72" s="891" t="s">
        <v>594</v>
      </c>
      <c r="W72" s="891"/>
      <c r="X72" s="891"/>
      <c r="Y72" s="891"/>
      <c r="Z72" s="891"/>
      <c r="AA72" s="891" t="s">
        <v>594</v>
      </c>
      <c r="AB72" s="891"/>
      <c r="AC72" s="891"/>
      <c r="AD72" s="891"/>
      <c r="AE72" s="891"/>
      <c r="AF72" s="891" t="s">
        <v>594</v>
      </c>
      <c r="AG72" s="891"/>
      <c r="AH72" s="891"/>
      <c r="AI72" s="891"/>
      <c r="AJ72" s="891"/>
      <c r="AK72" s="891" t="s">
        <v>594</v>
      </c>
      <c r="AL72" s="891"/>
      <c r="AM72" s="891"/>
      <c r="AN72" s="891"/>
      <c r="AO72" s="891"/>
      <c r="AP72" s="891">
        <v>4784</v>
      </c>
      <c r="AQ72" s="891"/>
      <c r="AR72" s="891"/>
      <c r="AS72" s="891"/>
      <c r="AT72" s="891"/>
      <c r="AU72" s="891" t="s">
        <v>594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584</v>
      </c>
      <c r="C73" s="934"/>
      <c r="D73" s="934"/>
      <c r="E73" s="934"/>
      <c r="F73" s="934"/>
      <c r="G73" s="934"/>
      <c r="H73" s="934"/>
      <c r="I73" s="934"/>
      <c r="J73" s="934"/>
      <c r="K73" s="934"/>
      <c r="L73" s="934"/>
      <c r="M73" s="934"/>
      <c r="N73" s="934"/>
      <c r="O73" s="934"/>
      <c r="P73" s="935"/>
      <c r="Q73" s="936">
        <v>381</v>
      </c>
      <c r="R73" s="891"/>
      <c r="S73" s="891"/>
      <c r="T73" s="891"/>
      <c r="U73" s="891"/>
      <c r="V73" s="891">
        <v>381</v>
      </c>
      <c r="W73" s="891"/>
      <c r="X73" s="891"/>
      <c r="Y73" s="891"/>
      <c r="Z73" s="891"/>
      <c r="AA73" s="891">
        <v>0</v>
      </c>
      <c r="AB73" s="891"/>
      <c r="AC73" s="891"/>
      <c r="AD73" s="891"/>
      <c r="AE73" s="891"/>
      <c r="AF73" s="891">
        <v>0</v>
      </c>
      <c r="AG73" s="891"/>
      <c r="AH73" s="891"/>
      <c r="AI73" s="891"/>
      <c r="AJ73" s="891"/>
      <c r="AK73" s="891" t="s">
        <v>594</v>
      </c>
      <c r="AL73" s="891"/>
      <c r="AM73" s="891"/>
      <c r="AN73" s="891"/>
      <c r="AO73" s="891"/>
      <c r="AP73" s="891" t="s">
        <v>594</v>
      </c>
      <c r="AQ73" s="891"/>
      <c r="AR73" s="891"/>
      <c r="AS73" s="891"/>
      <c r="AT73" s="891"/>
      <c r="AU73" s="891" t="s">
        <v>594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585</v>
      </c>
      <c r="C74" s="934"/>
      <c r="D74" s="934"/>
      <c r="E74" s="934"/>
      <c r="F74" s="934"/>
      <c r="G74" s="934"/>
      <c r="H74" s="934"/>
      <c r="I74" s="934"/>
      <c r="J74" s="934"/>
      <c r="K74" s="934"/>
      <c r="L74" s="934"/>
      <c r="M74" s="934"/>
      <c r="N74" s="934"/>
      <c r="O74" s="934"/>
      <c r="P74" s="935"/>
      <c r="Q74" s="936">
        <v>52276</v>
      </c>
      <c r="R74" s="891"/>
      <c r="S74" s="891"/>
      <c r="T74" s="891"/>
      <c r="U74" s="891"/>
      <c r="V74" s="891">
        <v>50097</v>
      </c>
      <c r="W74" s="891"/>
      <c r="X74" s="891"/>
      <c r="Y74" s="891"/>
      <c r="Z74" s="891"/>
      <c r="AA74" s="891">
        <v>2179</v>
      </c>
      <c r="AB74" s="891"/>
      <c r="AC74" s="891"/>
      <c r="AD74" s="891"/>
      <c r="AE74" s="891"/>
      <c r="AF74" s="891">
        <v>8835</v>
      </c>
      <c r="AG74" s="891"/>
      <c r="AH74" s="891"/>
      <c r="AI74" s="891"/>
      <c r="AJ74" s="891"/>
      <c r="AK74" s="891" t="s">
        <v>594</v>
      </c>
      <c r="AL74" s="891"/>
      <c r="AM74" s="891"/>
      <c r="AN74" s="891"/>
      <c r="AO74" s="891"/>
      <c r="AP74" s="891" t="s">
        <v>594</v>
      </c>
      <c r="AQ74" s="891"/>
      <c r="AR74" s="891"/>
      <c r="AS74" s="891"/>
      <c r="AT74" s="891"/>
      <c r="AU74" s="891" t="s">
        <v>594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586</v>
      </c>
      <c r="C75" s="934"/>
      <c r="D75" s="934"/>
      <c r="E75" s="934"/>
      <c r="F75" s="934"/>
      <c r="G75" s="934"/>
      <c r="H75" s="934"/>
      <c r="I75" s="934"/>
      <c r="J75" s="934"/>
      <c r="K75" s="934"/>
      <c r="L75" s="934"/>
      <c r="M75" s="934"/>
      <c r="N75" s="934"/>
      <c r="O75" s="934"/>
      <c r="P75" s="935"/>
      <c r="Q75" s="939">
        <v>197</v>
      </c>
      <c r="R75" s="940"/>
      <c r="S75" s="940"/>
      <c r="T75" s="940"/>
      <c r="U75" s="890"/>
      <c r="V75" s="941">
        <v>168</v>
      </c>
      <c r="W75" s="940"/>
      <c r="X75" s="940"/>
      <c r="Y75" s="940"/>
      <c r="Z75" s="890"/>
      <c r="AA75" s="941">
        <v>29</v>
      </c>
      <c r="AB75" s="940"/>
      <c r="AC75" s="940"/>
      <c r="AD75" s="940"/>
      <c r="AE75" s="890"/>
      <c r="AF75" s="941">
        <v>29</v>
      </c>
      <c r="AG75" s="940"/>
      <c r="AH75" s="940"/>
      <c r="AI75" s="940"/>
      <c r="AJ75" s="890"/>
      <c r="AK75" s="941" t="s">
        <v>594</v>
      </c>
      <c r="AL75" s="940"/>
      <c r="AM75" s="940"/>
      <c r="AN75" s="940"/>
      <c r="AO75" s="890"/>
      <c r="AP75" s="941" t="s">
        <v>594</v>
      </c>
      <c r="AQ75" s="940"/>
      <c r="AR75" s="940"/>
      <c r="AS75" s="940"/>
      <c r="AT75" s="890"/>
      <c r="AU75" s="941" t="s">
        <v>594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587</v>
      </c>
      <c r="C76" s="934"/>
      <c r="D76" s="934"/>
      <c r="E76" s="934"/>
      <c r="F76" s="934"/>
      <c r="G76" s="934"/>
      <c r="H76" s="934"/>
      <c r="I76" s="934"/>
      <c r="J76" s="934"/>
      <c r="K76" s="934"/>
      <c r="L76" s="934"/>
      <c r="M76" s="934"/>
      <c r="N76" s="934"/>
      <c r="O76" s="934"/>
      <c r="P76" s="935"/>
      <c r="Q76" s="939">
        <v>1132716</v>
      </c>
      <c r="R76" s="940"/>
      <c r="S76" s="940"/>
      <c r="T76" s="940"/>
      <c r="U76" s="890"/>
      <c r="V76" s="941">
        <v>1106468</v>
      </c>
      <c r="W76" s="940"/>
      <c r="X76" s="940"/>
      <c r="Y76" s="940"/>
      <c r="Z76" s="890"/>
      <c r="AA76" s="941">
        <v>26248</v>
      </c>
      <c r="AB76" s="940"/>
      <c r="AC76" s="940"/>
      <c r="AD76" s="940"/>
      <c r="AE76" s="890"/>
      <c r="AF76" s="941">
        <v>26248</v>
      </c>
      <c r="AG76" s="940"/>
      <c r="AH76" s="940"/>
      <c r="AI76" s="940"/>
      <c r="AJ76" s="890"/>
      <c r="AK76" s="941">
        <v>8638</v>
      </c>
      <c r="AL76" s="940"/>
      <c r="AM76" s="940"/>
      <c r="AN76" s="940"/>
      <c r="AO76" s="890"/>
      <c r="AP76" s="941" t="s">
        <v>594</v>
      </c>
      <c r="AQ76" s="940"/>
      <c r="AR76" s="940"/>
      <c r="AS76" s="940"/>
      <c r="AT76" s="890"/>
      <c r="AU76" s="941" t="s">
        <v>594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588</v>
      </c>
      <c r="C77" s="934"/>
      <c r="D77" s="934"/>
      <c r="E77" s="934"/>
      <c r="F77" s="934"/>
      <c r="G77" s="934"/>
      <c r="H77" s="934"/>
      <c r="I77" s="934"/>
      <c r="J77" s="934"/>
      <c r="K77" s="934"/>
      <c r="L77" s="934"/>
      <c r="M77" s="934"/>
      <c r="N77" s="934"/>
      <c r="O77" s="934"/>
      <c r="P77" s="935"/>
      <c r="Q77" s="939">
        <v>41771</v>
      </c>
      <c r="R77" s="940"/>
      <c r="S77" s="940"/>
      <c r="T77" s="940"/>
      <c r="U77" s="890"/>
      <c r="V77" s="941">
        <v>34833</v>
      </c>
      <c r="W77" s="940"/>
      <c r="X77" s="940"/>
      <c r="Y77" s="940"/>
      <c r="Z77" s="890"/>
      <c r="AA77" s="941">
        <v>6938</v>
      </c>
      <c r="AB77" s="940"/>
      <c r="AC77" s="940"/>
      <c r="AD77" s="940"/>
      <c r="AE77" s="890"/>
      <c r="AF77" s="941">
        <v>18441</v>
      </c>
      <c r="AG77" s="940"/>
      <c r="AH77" s="940"/>
      <c r="AI77" s="940"/>
      <c r="AJ77" s="890"/>
      <c r="AK77" s="941" t="s">
        <v>594</v>
      </c>
      <c r="AL77" s="940"/>
      <c r="AM77" s="940"/>
      <c r="AN77" s="940"/>
      <c r="AO77" s="890"/>
      <c r="AP77" s="941">
        <v>130769</v>
      </c>
      <c r="AQ77" s="940"/>
      <c r="AR77" s="940"/>
      <c r="AS77" s="940"/>
      <c r="AT77" s="890"/>
      <c r="AU77" s="941" t="s">
        <v>594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589</v>
      </c>
      <c r="C78" s="934"/>
      <c r="D78" s="934"/>
      <c r="E78" s="934"/>
      <c r="F78" s="934"/>
      <c r="G78" s="934"/>
      <c r="H78" s="934"/>
      <c r="I78" s="934"/>
      <c r="J78" s="934"/>
      <c r="K78" s="934"/>
      <c r="L78" s="934"/>
      <c r="M78" s="934"/>
      <c r="N78" s="934"/>
      <c r="O78" s="934"/>
      <c r="P78" s="935"/>
      <c r="Q78" s="936">
        <v>7819</v>
      </c>
      <c r="R78" s="891"/>
      <c r="S78" s="891"/>
      <c r="T78" s="891"/>
      <c r="U78" s="891"/>
      <c r="V78" s="891">
        <v>5819</v>
      </c>
      <c r="W78" s="891"/>
      <c r="X78" s="891"/>
      <c r="Y78" s="891"/>
      <c r="Z78" s="891"/>
      <c r="AA78" s="891">
        <v>1999</v>
      </c>
      <c r="AB78" s="891"/>
      <c r="AC78" s="891"/>
      <c r="AD78" s="891"/>
      <c r="AE78" s="891"/>
      <c r="AF78" s="891">
        <v>18181</v>
      </c>
      <c r="AG78" s="891"/>
      <c r="AH78" s="891"/>
      <c r="AI78" s="891"/>
      <c r="AJ78" s="891"/>
      <c r="AK78" s="891" t="s">
        <v>594</v>
      </c>
      <c r="AL78" s="891"/>
      <c r="AM78" s="891"/>
      <c r="AN78" s="891"/>
      <c r="AO78" s="891"/>
      <c r="AP78" s="891">
        <v>16138</v>
      </c>
      <c r="AQ78" s="891"/>
      <c r="AR78" s="891"/>
      <c r="AS78" s="891"/>
      <c r="AT78" s="891"/>
      <c r="AU78" s="891" t="s">
        <v>594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72126</v>
      </c>
      <c r="AG88" s="902"/>
      <c r="AH88" s="902"/>
      <c r="AI88" s="902"/>
      <c r="AJ88" s="902"/>
      <c r="AK88" s="899"/>
      <c r="AL88" s="899"/>
      <c r="AM88" s="899"/>
      <c r="AN88" s="899"/>
      <c r="AO88" s="899"/>
      <c r="AP88" s="902">
        <v>153560</v>
      </c>
      <c r="AQ88" s="902"/>
      <c r="AR88" s="902"/>
      <c r="AS88" s="902"/>
      <c r="AT88" s="902"/>
      <c r="AU88" s="902">
        <v>1272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25</v>
      </c>
      <c r="CS102" s="910"/>
      <c r="CT102" s="910"/>
      <c r="CU102" s="910"/>
      <c r="CV102" s="953"/>
      <c r="CW102" s="952" t="s">
        <v>594</v>
      </c>
      <c r="CX102" s="910"/>
      <c r="CY102" s="910"/>
      <c r="CZ102" s="910"/>
      <c r="DA102" s="953"/>
      <c r="DB102" s="952" t="s">
        <v>594</v>
      </c>
      <c r="DC102" s="910"/>
      <c r="DD102" s="910"/>
      <c r="DE102" s="910"/>
      <c r="DF102" s="953"/>
      <c r="DG102" s="952">
        <v>2520</v>
      </c>
      <c r="DH102" s="910"/>
      <c r="DI102" s="910"/>
      <c r="DJ102" s="910"/>
      <c r="DK102" s="953"/>
      <c r="DL102" s="952" t="s">
        <v>594</v>
      </c>
      <c r="DM102" s="910"/>
      <c r="DN102" s="910"/>
      <c r="DO102" s="910"/>
      <c r="DP102" s="953"/>
      <c r="DQ102" s="952">
        <v>396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297</v>
      </c>
      <c r="AG109" s="955"/>
      <c r="AH109" s="955"/>
      <c r="AI109" s="955"/>
      <c r="AJ109" s="956"/>
      <c r="AK109" s="954" t="s">
        <v>296</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297</v>
      </c>
      <c r="BW109" s="955"/>
      <c r="BX109" s="955"/>
      <c r="BY109" s="955"/>
      <c r="BZ109" s="956"/>
      <c r="CA109" s="954" t="s">
        <v>296</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297</v>
      </c>
      <c r="DM109" s="955"/>
      <c r="DN109" s="955"/>
      <c r="DO109" s="955"/>
      <c r="DP109" s="956"/>
      <c r="DQ109" s="954" t="s">
        <v>296</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3065040</v>
      </c>
      <c r="AB110" s="962"/>
      <c r="AC110" s="962"/>
      <c r="AD110" s="962"/>
      <c r="AE110" s="963"/>
      <c r="AF110" s="964">
        <v>3039409</v>
      </c>
      <c r="AG110" s="962"/>
      <c r="AH110" s="962"/>
      <c r="AI110" s="962"/>
      <c r="AJ110" s="963"/>
      <c r="AK110" s="964">
        <v>2976926</v>
      </c>
      <c r="AL110" s="962"/>
      <c r="AM110" s="962"/>
      <c r="AN110" s="962"/>
      <c r="AO110" s="963"/>
      <c r="AP110" s="965">
        <v>21.4</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30889694</v>
      </c>
      <c r="BR110" s="997"/>
      <c r="BS110" s="997"/>
      <c r="BT110" s="997"/>
      <c r="BU110" s="997"/>
      <c r="BV110" s="997">
        <v>30458681</v>
      </c>
      <c r="BW110" s="997"/>
      <c r="BX110" s="997"/>
      <c r="BY110" s="997"/>
      <c r="BZ110" s="997"/>
      <c r="CA110" s="997">
        <v>30220238</v>
      </c>
      <c r="CB110" s="997"/>
      <c r="CC110" s="997"/>
      <c r="CD110" s="997"/>
      <c r="CE110" s="997"/>
      <c r="CF110" s="1011">
        <v>216.8</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822964</v>
      </c>
      <c r="DH110" s="997"/>
      <c r="DI110" s="997"/>
      <c r="DJ110" s="997"/>
      <c r="DK110" s="997"/>
      <c r="DL110" s="997">
        <v>728379</v>
      </c>
      <c r="DM110" s="997"/>
      <c r="DN110" s="997"/>
      <c r="DO110" s="997"/>
      <c r="DP110" s="997"/>
      <c r="DQ110" s="997">
        <v>686969</v>
      </c>
      <c r="DR110" s="997"/>
      <c r="DS110" s="997"/>
      <c r="DT110" s="997"/>
      <c r="DU110" s="997"/>
      <c r="DV110" s="998">
        <v>4.9000000000000004</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403</v>
      </c>
      <c r="AB111" s="1004"/>
      <c r="AC111" s="1004"/>
      <c r="AD111" s="1004"/>
      <c r="AE111" s="1005"/>
      <c r="AF111" s="1006" t="s">
        <v>428</v>
      </c>
      <c r="AG111" s="1004"/>
      <c r="AH111" s="1004"/>
      <c r="AI111" s="1004"/>
      <c r="AJ111" s="1005"/>
      <c r="AK111" s="1006" t="s">
        <v>170</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3132419</v>
      </c>
      <c r="BR111" s="990"/>
      <c r="BS111" s="990"/>
      <c r="BT111" s="990"/>
      <c r="BU111" s="990"/>
      <c r="BV111" s="990">
        <v>2820264</v>
      </c>
      <c r="BW111" s="990"/>
      <c r="BX111" s="990"/>
      <c r="BY111" s="990"/>
      <c r="BZ111" s="990"/>
      <c r="CA111" s="990">
        <v>2727095</v>
      </c>
      <c r="CB111" s="990"/>
      <c r="CC111" s="990"/>
      <c r="CD111" s="990"/>
      <c r="CE111" s="990"/>
      <c r="CF111" s="984">
        <v>19.600000000000001</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432</v>
      </c>
      <c r="DM111" s="990"/>
      <c r="DN111" s="990"/>
      <c r="DO111" s="990"/>
      <c r="DP111" s="990"/>
      <c r="DQ111" s="990" t="s">
        <v>432</v>
      </c>
      <c r="DR111" s="990"/>
      <c r="DS111" s="990"/>
      <c r="DT111" s="990"/>
      <c r="DU111" s="990"/>
      <c r="DV111" s="991" t="s">
        <v>428</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21390</v>
      </c>
      <c r="AB112" s="1029"/>
      <c r="AC112" s="1029"/>
      <c r="AD112" s="1029"/>
      <c r="AE112" s="1030"/>
      <c r="AF112" s="1031">
        <v>21390</v>
      </c>
      <c r="AG112" s="1029"/>
      <c r="AH112" s="1029"/>
      <c r="AI112" s="1029"/>
      <c r="AJ112" s="1030"/>
      <c r="AK112" s="1031">
        <v>21390</v>
      </c>
      <c r="AL112" s="1029"/>
      <c r="AM112" s="1029"/>
      <c r="AN112" s="1029"/>
      <c r="AO112" s="1030"/>
      <c r="AP112" s="1032">
        <v>0.2</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23985853</v>
      </c>
      <c r="BR112" s="990"/>
      <c r="BS112" s="990"/>
      <c r="BT112" s="990"/>
      <c r="BU112" s="990"/>
      <c r="BV112" s="990">
        <v>22329146</v>
      </c>
      <c r="BW112" s="990"/>
      <c r="BX112" s="990"/>
      <c r="BY112" s="990"/>
      <c r="BZ112" s="990"/>
      <c r="CA112" s="990">
        <v>20274489</v>
      </c>
      <c r="CB112" s="990"/>
      <c r="CC112" s="990"/>
      <c r="CD112" s="990"/>
      <c r="CE112" s="990"/>
      <c r="CF112" s="984">
        <v>145.5</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170</v>
      </c>
      <c r="DH112" s="990"/>
      <c r="DI112" s="990"/>
      <c r="DJ112" s="990"/>
      <c r="DK112" s="990"/>
      <c r="DL112" s="990" t="s">
        <v>431</v>
      </c>
      <c r="DM112" s="990"/>
      <c r="DN112" s="990"/>
      <c r="DO112" s="990"/>
      <c r="DP112" s="990"/>
      <c r="DQ112" s="990" t="s">
        <v>431</v>
      </c>
      <c r="DR112" s="990"/>
      <c r="DS112" s="990"/>
      <c r="DT112" s="990"/>
      <c r="DU112" s="990"/>
      <c r="DV112" s="991" t="s">
        <v>170</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1832547</v>
      </c>
      <c r="AB113" s="1004"/>
      <c r="AC113" s="1004"/>
      <c r="AD113" s="1004"/>
      <c r="AE113" s="1005"/>
      <c r="AF113" s="1006">
        <v>1581513</v>
      </c>
      <c r="AG113" s="1004"/>
      <c r="AH113" s="1004"/>
      <c r="AI113" s="1004"/>
      <c r="AJ113" s="1005"/>
      <c r="AK113" s="1006">
        <v>1579456</v>
      </c>
      <c r="AL113" s="1004"/>
      <c r="AM113" s="1004"/>
      <c r="AN113" s="1004"/>
      <c r="AO113" s="1005"/>
      <c r="AP113" s="1007">
        <v>11.3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1678791</v>
      </c>
      <c r="BR113" s="990"/>
      <c r="BS113" s="990"/>
      <c r="BT113" s="990"/>
      <c r="BU113" s="990"/>
      <c r="BV113" s="990">
        <v>1509690</v>
      </c>
      <c r="BW113" s="990"/>
      <c r="BX113" s="990"/>
      <c r="BY113" s="990"/>
      <c r="BZ113" s="990"/>
      <c r="CA113" s="990">
        <v>1271574</v>
      </c>
      <c r="CB113" s="990"/>
      <c r="CC113" s="990"/>
      <c r="CD113" s="990"/>
      <c r="CE113" s="990"/>
      <c r="CF113" s="984">
        <v>9.1</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170</v>
      </c>
      <c r="DM113" s="1029"/>
      <c r="DN113" s="1029"/>
      <c r="DO113" s="1029"/>
      <c r="DP113" s="1030"/>
      <c r="DQ113" s="1031" t="s">
        <v>170</v>
      </c>
      <c r="DR113" s="1029"/>
      <c r="DS113" s="1029"/>
      <c r="DT113" s="1029"/>
      <c r="DU113" s="1030"/>
      <c r="DV113" s="1032" t="s">
        <v>170</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378539</v>
      </c>
      <c r="AB114" s="1029"/>
      <c r="AC114" s="1029"/>
      <c r="AD114" s="1029"/>
      <c r="AE114" s="1030"/>
      <c r="AF114" s="1031">
        <v>261177</v>
      </c>
      <c r="AG114" s="1029"/>
      <c r="AH114" s="1029"/>
      <c r="AI114" s="1029"/>
      <c r="AJ114" s="1030"/>
      <c r="AK114" s="1031">
        <v>268203</v>
      </c>
      <c r="AL114" s="1029"/>
      <c r="AM114" s="1029"/>
      <c r="AN114" s="1029"/>
      <c r="AO114" s="1030"/>
      <c r="AP114" s="1032">
        <v>1.9</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2757252</v>
      </c>
      <c r="BR114" s="990"/>
      <c r="BS114" s="990"/>
      <c r="BT114" s="990"/>
      <c r="BU114" s="990"/>
      <c r="BV114" s="990">
        <v>2764832</v>
      </c>
      <c r="BW114" s="990"/>
      <c r="BX114" s="990"/>
      <c r="BY114" s="990"/>
      <c r="BZ114" s="990"/>
      <c r="CA114" s="990">
        <v>2661658</v>
      </c>
      <c r="CB114" s="990"/>
      <c r="CC114" s="990"/>
      <c r="CD114" s="990"/>
      <c r="CE114" s="990"/>
      <c r="CF114" s="984">
        <v>19.100000000000001</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170</v>
      </c>
      <c r="DM114" s="1029"/>
      <c r="DN114" s="1029"/>
      <c r="DO114" s="1029"/>
      <c r="DP114" s="1030"/>
      <c r="DQ114" s="1031" t="s">
        <v>170</v>
      </c>
      <c r="DR114" s="1029"/>
      <c r="DS114" s="1029"/>
      <c r="DT114" s="1029"/>
      <c r="DU114" s="1030"/>
      <c r="DV114" s="1032" t="s">
        <v>431</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383036</v>
      </c>
      <c r="AB115" s="1004"/>
      <c r="AC115" s="1004"/>
      <c r="AD115" s="1004"/>
      <c r="AE115" s="1005"/>
      <c r="AF115" s="1006">
        <v>373298</v>
      </c>
      <c r="AG115" s="1004"/>
      <c r="AH115" s="1004"/>
      <c r="AI115" s="1004"/>
      <c r="AJ115" s="1005"/>
      <c r="AK115" s="1006">
        <v>371367</v>
      </c>
      <c r="AL115" s="1004"/>
      <c r="AM115" s="1004"/>
      <c r="AN115" s="1004"/>
      <c r="AO115" s="1005"/>
      <c r="AP115" s="1007">
        <v>2.7</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v>693673</v>
      </c>
      <c r="BR115" s="990"/>
      <c r="BS115" s="990"/>
      <c r="BT115" s="990"/>
      <c r="BU115" s="990"/>
      <c r="BV115" s="990">
        <v>681531</v>
      </c>
      <c r="BW115" s="990"/>
      <c r="BX115" s="990"/>
      <c r="BY115" s="990"/>
      <c r="BZ115" s="990"/>
      <c r="CA115" s="990">
        <v>396333</v>
      </c>
      <c r="CB115" s="990"/>
      <c r="CC115" s="990"/>
      <c r="CD115" s="990"/>
      <c r="CE115" s="990"/>
      <c r="CF115" s="984">
        <v>2.8</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2243180</v>
      </c>
      <c r="DH115" s="1029"/>
      <c r="DI115" s="1029"/>
      <c r="DJ115" s="1029"/>
      <c r="DK115" s="1030"/>
      <c r="DL115" s="1031">
        <v>2008925</v>
      </c>
      <c r="DM115" s="1029"/>
      <c r="DN115" s="1029"/>
      <c r="DO115" s="1029"/>
      <c r="DP115" s="1030"/>
      <c r="DQ115" s="1031">
        <v>2040126</v>
      </c>
      <c r="DR115" s="1029"/>
      <c r="DS115" s="1029"/>
      <c r="DT115" s="1029"/>
      <c r="DU115" s="1030"/>
      <c r="DV115" s="1032">
        <v>14.6</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3758</v>
      </c>
      <c r="AB116" s="1029"/>
      <c r="AC116" s="1029"/>
      <c r="AD116" s="1029"/>
      <c r="AE116" s="1030"/>
      <c r="AF116" s="1031">
        <v>291</v>
      </c>
      <c r="AG116" s="1029"/>
      <c r="AH116" s="1029"/>
      <c r="AI116" s="1029"/>
      <c r="AJ116" s="1030"/>
      <c r="AK116" s="1031">
        <v>242</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403</v>
      </c>
      <c r="BR116" s="990"/>
      <c r="BS116" s="990"/>
      <c r="BT116" s="990"/>
      <c r="BU116" s="990"/>
      <c r="BV116" s="990" t="s">
        <v>428</v>
      </c>
      <c r="BW116" s="990"/>
      <c r="BX116" s="990"/>
      <c r="BY116" s="990"/>
      <c r="BZ116" s="990"/>
      <c r="CA116" s="990" t="s">
        <v>170</v>
      </c>
      <c r="CB116" s="990"/>
      <c r="CC116" s="990"/>
      <c r="CD116" s="990"/>
      <c r="CE116" s="990"/>
      <c r="CF116" s="984" t="s">
        <v>432</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66275</v>
      </c>
      <c r="DH116" s="1029"/>
      <c r="DI116" s="1029"/>
      <c r="DJ116" s="1029"/>
      <c r="DK116" s="1030"/>
      <c r="DL116" s="1031">
        <v>82960</v>
      </c>
      <c r="DM116" s="1029"/>
      <c r="DN116" s="1029"/>
      <c r="DO116" s="1029"/>
      <c r="DP116" s="1030"/>
      <c r="DQ116" s="1031" t="s">
        <v>170</v>
      </c>
      <c r="DR116" s="1029"/>
      <c r="DS116" s="1029"/>
      <c r="DT116" s="1029"/>
      <c r="DU116" s="1030"/>
      <c r="DV116" s="1032" t="s">
        <v>170</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5684310</v>
      </c>
      <c r="AB117" s="1047"/>
      <c r="AC117" s="1047"/>
      <c r="AD117" s="1047"/>
      <c r="AE117" s="1048"/>
      <c r="AF117" s="1049">
        <v>5277078</v>
      </c>
      <c r="AG117" s="1047"/>
      <c r="AH117" s="1047"/>
      <c r="AI117" s="1047"/>
      <c r="AJ117" s="1048"/>
      <c r="AK117" s="1049">
        <v>5217584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170</v>
      </c>
      <c r="BR117" s="990"/>
      <c r="BS117" s="990"/>
      <c r="BT117" s="990"/>
      <c r="BU117" s="990"/>
      <c r="BV117" s="990" t="s">
        <v>170</v>
      </c>
      <c r="BW117" s="990"/>
      <c r="BX117" s="990"/>
      <c r="BY117" s="990"/>
      <c r="BZ117" s="990"/>
      <c r="CA117" s="990" t="s">
        <v>170</v>
      </c>
      <c r="CB117" s="990"/>
      <c r="CC117" s="990"/>
      <c r="CD117" s="990"/>
      <c r="CE117" s="990"/>
      <c r="CF117" s="984" t="s">
        <v>170</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452</v>
      </c>
      <c r="DH117" s="1029"/>
      <c r="DI117" s="1029"/>
      <c r="DJ117" s="1029"/>
      <c r="DK117" s="1030"/>
      <c r="DL117" s="1031" t="s">
        <v>453</v>
      </c>
      <c r="DM117" s="1029"/>
      <c r="DN117" s="1029"/>
      <c r="DO117" s="1029"/>
      <c r="DP117" s="1030"/>
      <c r="DQ117" s="1031" t="s">
        <v>454</v>
      </c>
      <c r="DR117" s="1029"/>
      <c r="DS117" s="1029"/>
      <c r="DT117" s="1029"/>
      <c r="DU117" s="1030"/>
      <c r="DV117" s="1032" t="s">
        <v>170</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297</v>
      </c>
      <c r="AG118" s="955"/>
      <c r="AH118" s="955"/>
      <c r="AI118" s="955"/>
      <c r="AJ118" s="956"/>
      <c r="AK118" s="954" t="s">
        <v>296</v>
      </c>
      <c r="AL118" s="955"/>
      <c r="AM118" s="955"/>
      <c r="AN118" s="955"/>
      <c r="AO118" s="956"/>
      <c r="AP118" s="1041" t="s">
        <v>421</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170</v>
      </c>
      <c r="BW118" s="1068"/>
      <c r="BX118" s="1068"/>
      <c r="BY118" s="1068"/>
      <c r="BZ118" s="1068"/>
      <c r="CA118" s="1068" t="s">
        <v>170</v>
      </c>
      <c r="CB118" s="1068"/>
      <c r="CC118" s="1068"/>
      <c r="CD118" s="1068"/>
      <c r="CE118" s="1068"/>
      <c r="CF118" s="984" t="s">
        <v>170</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452</v>
      </c>
      <c r="DH118" s="1029"/>
      <c r="DI118" s="1029"/>
      <c r="DJ118" s="1029"/>
      <c r="DK118" s="1030"/>
      <c r="DL118" s="1031" t="s">
        <v>170</v>
      </c>
      <c r="DM118" s="1029"/>
      <c r="DN118" s="1029"/>
      <c r="DO118" s="1029"/>
      <c r="DP118" s="1030"/>
      <c r="DQ118" s="1031" t="s">
        <v>170</v>
      </c>
      <c r="DR118" s="1029"/>
      <c r="DS118" s="1029"/>
      <c r="DT118" s="1029"/>
      <c r="DU118" s="1030"/>
      <c r="DV118" s="1032" t="s">
        <v>457</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49268</v>
      </c>
      <c r="AB119" s="962"/>
      <c r="AC119" s="962"/>
      <c r="AD119" s="962"/>
      <c r="AE119" s="963"/>
      <c r="AF119" s="964">
        <v>40391</v>
      </c>
      <c r="AG119" s="962"/>
      <c r="AH119" s="962"/>
      <c r="AI119" s="962"/>
      <c r="AJ119" s="963"/>
      <c r="AK119" s="964">
        <v>40410</v>
      </c>
      <c r="AL119" s="962"/>
      <c r="AM119" s="962"/>
      <c r="AN119" s="962"/>
      <c r="AO119" s="963"/>
      <c r="AP119" s="965">
        <v>0.3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458</v>
      </c>
      <c r="BP119" s="1076"/>
      <c r="BQ119" s="1067">
        <v>63137682</v>
      </c>
      <c r="BR119" s="1068"/>
      <c r="BS119" s="1068"/>
      <c r="BT119" s="1068"/>
      <c r="BU119" s="1068"/>
      <c r="BV119" s="1068">
        <v>60564144</v>
      </c>
      <c r="BW119" s="1068"/>
      <c r="BX119" s="1068"/>
      <c r="BY119" s="1068"/>
      <c r="BZ119" s="1068"/>
      <c r="CA119" s="1068">
        <v>57551387</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452</v>
      </c>
      <c r="DH119" s="1054"/>
      <c r="DI119" s="1054"/>
      <c r="DJ119" s="1054"/>
      <c r="DK119" s="1055"/>
      <c r="DL119" s="1053" t="s">
        <v>170</v>
      </c>
      <c r="DM119" s="1054"/>
      <c r="DN119" s="1054"/>
      <c r="DO119" s="1054"/>
      <c r="DP119" s="1055"/>
      <c r="DQ119" s="1053" t="s">
        <v>453</v>
      </c>
      <c r="DR119" s="1054"/>
      <c r="DS119" s="1054"/>
      <c r="DT119" s="1054"/>
      <c r="DU119" s="1055"/>
      <c r="DV119" s="1056" t="s">
        <v>460</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170</v>
      </c>
      <c r="AB120" s="1029"/>
      <c r="AC120" s="1029"/>
      <c r="AD120" s="1029"/>
      <c r="AE120" s="1030"/>
      <c r="AF120" s="1031" t="s">
        <v>452</v>
      </c>
      <c r="AG120" s="1029"/>
      <c r="AH120" s="1029"/>
      <c r="AI120" s="1029"/>
      <c r="AJ120" s="1030"/>
      <c r="AK120" s="1031" t="s">
        <v>170</v>
      </c>
      <c r="AL120" s="1029"/>
      <c r="AM120" s="1029"/>
      <c r="AN120" s="1029"/>
      <c r="AO120" s="1030"/>
      <c r="AP120" s="1032" t="s">
        <v>454</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2750493</v>
      </c>
      <c r="BR120" s="997"/>
      <c r="BS120" s="997"/>
      <c r="BT120" s="997"/>
      <c r="BU120" s="997"/>
      <c r="BV120" s="997">
        <v>3378607</v>
      </c>
      <c r="BW120" s="997"/>
      <c r="BX120" s="997"/>
      <c r="BY120" s="997"/>
      <c r="BZ120" s="997"/>
      <c r="CA120" s="997">
        <v>4653821</v>
      </c>
      <c r="CB120" s="997"/>
      <c r="CC120" s="997"/>
      <c r="CD120" s="997"/>
      <c r="CE120" s="997"/>
      <c r="CF120" s="1011">
        <v>33.4</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20278789</v>
      </c>
      <c r="DH120" s="997"/>
      <c r="DI120" s="997"/>
      <c r="DJ120" s="997"/>
      <c r="DK120" s="997"/>
      <c r="DL120" s="997">
        <v>18838121</v>
      </c>
      <c r="DM120" s="997"/>
      <c r="DN120" s="997"/>
      <c r="DO120" s="997"/>
      <c r="DP120" s="997"/>
      <c r="DQ120" s="997">
        <v>16748339</v>
      </c>
      <c r="DR120" s="997"/>
      <c r="DS120" s="997"/>
      <c r="DT120" s="997"/>
      <c r="DU120" s="997"/>
      <c r="DV120" s="998">
        <v>120.2</v>
      </c>
      <c r="DW120" s="998"/>
      <c r="DX120" s="998"/>
      <c r="DY120" s="998"/>
      <c r="DZ120" s="999"/>
    </row>
    <row r="121" spans="1:130" s="226" customFormat="1" ht="26.25" customHeight="1">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460</v>
      </c>
      <c r="AB121" s="1029"/>
      <c r="AC121" s="1029"/>
      <c r="AD121" s="1029"/>
      <c r="AE121" s="1030"/>
      <c r="AF121" s="1031" t="s">
        <v>454</v>
      </c>
      <c r="AG121" s="1029"/>
      <c r="AH121" s="1029"/>
      <c r="AI121" s="1029"/>
      <c r="AJ121" s="1030"/>
      <c r="AK121" s="1031" t="s">
        <v>452</v>
      </c>
      <c r="AL121" s="1029"/>
      <c r="AM121" s="1029"/>
      <c r="AN121" s="1029"/>
      <c r="AO121" s="1030"/>
      <c r="AP121" s="1032" t="s">
        <v>452</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7980365</v>
      </c>
      <c r="BR121" s="990"/>
      <c r="BS121" s="990"/>
      <c r="BT121" s="990"/>
      <c r="BU121" s="990"/>
      <c r="BV121" s="990">
        <v>8406018</v>
      </c>
      <c r="BW121" s="990"/>
      <c r="BX121" s="990"/>
      <c r="BY121" s="990"/>
      <c r="BZ121" s="990"/>
      <c r="CA121" s="990">
        <v>8673900</v>
      </c>
      <c r="CB121" s="990"/>
      <c r="CC121" s="990"/>
      <c r="CD121" s="990"/>
      <c r="CE121" s="990"/>
      <c r="CF121" s="984">
        <v>62.2</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3707064</v>
      </c>
      <c r="DH121" s="990"/>
      <c r="DI121" s="990"/>
      <c r="DJ121" s="990"/>
      <c r="DK121" s="990"/>
      <c r="DL121" s="990">
        <v>3491025</v>
      </c>
      <c r="DM121" s="990"/>
      <c r="DN121" s="990"/>
      <c r="DO121" s="990"/>
      <c r="DP121" s="990"/>
      <c r="DQ121" s="990">
        <v>3526150</v>
      </c>
      <c r="DR121" s="990"/>
      <c r="DS121" s="990"/>
      <c r="DT121" s="990"/>
      <c r="DU121" s="990"/>
      <c r="DV121" s="991">
        <v>25.3</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454</v>
      </c>
      <c r="AB122" s="1029"/>
      <c r="AC122" s="1029"/>
      <c r="AD122" s="1029"/>
      <c r="AE122" s="1030"/>
      <c r="AF122" s="1031" t="s">
        <v>170</v>
      </c>
      <c r="AG122" s="1029"/>
      <c r="AH122" s="1029"/>
      <c r="AI122" s="1029"/>
      <c r="AJ122" s="1030"/>
      <c r="AK122" s="1031" t="s">
        <v>170</v>
      </c>
      <c r="AL122" s="1029"/>
      <c r="AM122" s="1029"/>
      <c r="AN122" s="1029"/>
      <c r="AO122" s="1030"/>
      <c r="AP122" s="1032" t="s">
        <v>460</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32594859</v>
      </c>
      <c r="BR122" s="1068"/>
      <c r="BS122" s="1068"/>
      <c r="BT122" s="1068"/>
      <c r="BU122" s="1068"/>
      <c r="BV122" s="1068">
        <v>32173267</v>
      </c>
      <c r="BW122" s="1068"/>
      <c r="BX122" s="1068"/>
      <c r="BY122" s="1068"/>
      <c r="BZ122" s="1068"/>
      <c r="CA122" s="1068">
        <v>31418971</v>
      </c>
      <c r="CB122" s="1068"/>
      <c r="CC122" s="1068"/>
      <c r="CD122" s="1068"/>
      <c r="CE122" s="1068"/>
      <c r="CF122" s="1088">
        <v>225.4</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t="s">
        <v>170</v>
      </c>
      <c r="DH122" s="990"/>
      <c r="DI122" s="990"/>
      <c r="DJ122" s="990"/>
      <c r="DK122" s="990"/>
      <c r="DL122" s="990" t="s">
        <v>460</v>
      </c>
      <c r="DM122" s="990"/>
      <c r="DN122" s="990"/>
      <c r="DO122" s="990"/>
      <c r="DP122" s="990"/>
      <c r="DQ122" s="990" t="s">
        <v>460</v>
      </c>
      <c r="DR122" s="990"/>
      <c r="DS122" s="990"/>
      <c r="DT122" s="990"/>
      <c r="DU122" s="990"/>
      <c r="DV122" s="991" t="s">
        <v>453</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33031</v>
      </c>
      <c r="AB123" s="1029"/>
      <c r="AC123" s="1029"/>
      <c r="AD123" s="1029"/>
      <c r="AE123" s="1030"/>
      <c r="AF123" s="1031">
        <v>32854</v>
      </c>
      <c r="AG123" s="1029"/>
      <c r="AH123" s="1029"/>
      <c r="AI123" s="1029"/>
      <c r="AJ123" s="1030"/>
      <c r="AK123" s="1031">
        <v>32677</v>
      </c>
      <c r="AL123" s="1029"/>
      <c r="AM123" s="1029"/>
      <c r="AN123" s="1029"/>
      <c r="AO123" s="1030"/>
      <c r="AP123" s="1032">
        <v>0.2</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468</v>
      </c>
      <c r="BP123" s="1076"/>
      <c r="BQ123" s="1135">
        <v>43325717</v>
      </c>
      <c r="BR123" s="1136"/>
      <c r="BS123" s="1136"/>
      <c r="BT123" s="1136"/>
      <c r="BU123" s="1136"/>
      <c r="BV123" s="1136">
        <v>43957892</v>
      </c>
      <c r="BW123" s="1136"/>
      <c r="BX123" s="1136"/>
      <c r="BY123" s="1136"/>
      <c r="BZ123" s="1136"/>
      <c r="CA123" s="1136">
        <v>44746692</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460</v>
      </c>
      <c r="DH123" s="1029"/>
      <c r="DI123" s="1029"/>
      <c r="DJ123" s="1029"/>
      <c r="DK123" s="1030"/>
      <c r="DL123" s="1031" t="s">
        <v>470</v>
      </c>
      <c r="DM123" s="1029"/>
      <c r="DN123" s="1029"/>
      <c r="DO123" s="1029"/>
      <c r="DP123" s="1030"/>
      <c r="DQ123" s="1031" t="s">
        <v>460</v>
      </c>
      <c r="DR123" s="1029"/>
      <c r="DS123" s="1029"/>
      <c r="DT123" s="1029"/>
      <c r="DU123" s="1030"/>
      <c r="DV123" s="1032" t="s">
        <v>457</v>
      </c>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170</v>
      </c>
      <c r="AB124" s="1029"/>
      <c r="AC124" s="1029"/>
      <c r="AD124" s="1029"/>
      <c r="AE124" s="1030"/>
      <c r="AF124" s="1031" t="s">
        <v>470</v>
      </c>
      <c r="AG124" s="1029"/>
      <c r="AH124" s="1029"/>
      <c r="AI124" s="1029"/>
      <c r="AJ124" s="1030"/>
      <c r="AK124" s="1031" t="s">
        <v>170</v>
      </c>
      <c r="AL124" s="1029"/>
      <c r="AM124" s="1029"/>
      <c r="AN124" s="1029"/>
      <c r="AO124" s="1030"/>
      <c r="AP124" s="1032" t="s">
        <v>170</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138.80000000000001</v>
      </c>
      <c r="BR124" s="1098"/>
      <c r="BS124" s="1098"/>
      <c r="BT124" s="1098"/>
      <c r="BU124" s="1098"/>
      <c r="BV124" s="1098">
        <v>118.4</v>
      </c>
      <c r="BW124" s="1098"/>
      <c r="BX124" s="1098"/>
      <c r="BY124" s="1098"/>
      <c r="BZ124" s="1098"/>
      <c r="CA124" s="1098">
        <v>91.8</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470</v>
      </c>
      <c r="DH124" s="1054"/>
      <c r="DI124" s="1054"/>
      <c r="DJ124" s="1054"/>
      <c r="DK124" s="1055"/>
      <c r="DL124" s="1053" t="s">
        <v>454</v>
      </c>
      <c r="DM124" s="1054"/>
      <c r="DN124" s="1054"/>
      <c r="DO124" s="1054"/>
      <c r="DP124" s="1055"/>
      <c r="DQ124" s="1053" t="s">
        <v>170</v>
      </c>
      <c r="DR124" s="1054"/>
      <c r="DS124" s="1054"/>
      <c r="DT124" s="1054"/>
      <c r="DU124" s="1055"/>
      <c r="DV124" s="1056" t="s">
        <v>454</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v>299993</v>
      </c>
      <c r="AB125" s="1029"/>
      <c r="AC125" s="1029"/>
      <c r="AD125" s="1029"/>
      <c r="AE125" s="1030"/>
      <c r="AF125" s="1031">
        <v>299557</v>
      </c>
      <c r="AG125" s="1029"/>
      <c r="AH125" s="1029"/>
      <c r="AI125" s="1029"/>
      <c r="AJ125" s="1030"/>
      <c r="AK125" s="1031" t="s">
        <v>170</v>
      </c>
      <c r="AL125" s="1029"/>
      <c r="AM125" s="1029"/>
      <c r="AN125" s="1029"/>
      <c r="AO125" s="1030"/>
      <c r="AP125" s="1032" t="s">
        <v>170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460</v>
      </c>
      <c r="DH125" s="997"/>
      <c r="DI125" s="997"/>
      <c r="DJ125" s="997"/>
      <c r="DK125" s="997"/>
      <c r="DL125" s="997" t="s">
        <v>170</v>
      </c>
      <c r="DM125" s="997"/>
      <c r="DN125" s="997"/>
      <c r="DO125" s="997"/>
      <c r="DP125" s="997"/>
      <c r="DQ125" s="997" t="s">
        <v>170</v>
      </c>
      <c r="DR125" s="997"/>
      <c r="DS125" s="997"/>
      <c r="DT125" s="997"/>
      <c r="DU125" s="997"/>
      <c r="DV125" s="998" t="s">
        <v>454</v>
      </c>
      <c r="DW125" s="998"/>
      <c r="DX125" s="998"/>
      <c r="DY125" s="998"/>
      <c r="DZ125" s="999"/>
    </row>
    <row r="126" spans="1:130" s="226" customFormat="1" ht="26.25" customHeight="1" thickBot="1">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454</v>
      </c>
      <c r="AB126" s="1029"/>
      <c r="AC126" s="1029"/>
      <c r="AD126" s="1029"/>
      <c r="AE126" s="1030"/>
      <c r="AF126" s="1031" t="s">
        <v>170</v>
      </c>
      <c r="AG126" s="1029"/>
      <c r="AH126" s="1029"/>
      <c r="AI126" s="1029"/>
      <c r="AJ126" s="1030"/>
      <c r="AK126" s="1031">
        <v>298032</v>
      </c>
      <c r="AL126" s="1029"/>
      <c r="AM126" s="1029"/>
      <c r="AN126" s="1029"/>
      <c r="AO126" s="1030"/>
      <c r="AP126" s="1032">
        <v>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v>693673</v>
      </c>
      <c r="DH126" s="990"/>
      <c r="DI126" s="990"/>
      <c r="DJ126" s="990"/>
      <c r="DK126" s="990"/>
      <c r="DL126" s="990">
        <v>681531</v>
      </c>
      <c r="DM126" s="990"/>
      <c r="DN126" s="990"/>
      <c r="DO126" s="990"/>
      <c r="DP126" s="990"/>
      <c r="DQ126" s="990">
        <v>396333</v>
      </c>
      <c r="DR126" s="990"/>
      <c r="DS126" s="990"/>
      <c r="DT126" s="990"/>
      <c r="DU126" s="990"/>
      <c r="DV126" s="991">
        <v>2.8</v>
      </c>
      <c r="DW126" s="991"/>
      <c r="DX126" s="991"/>
      <c r="DY126" s="991"/>
      <c r="DZ126" s="992"/>
    </row>
    <row r="127" spans="1:130" s="226" customFormat="1" ht="26.25" customHeight="1">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744</v>
      </c>
      <c r="AB127" s="1029"/>
      <c r="AC127" s="1029"/>
      <c r="AD127" s="1029"/>
      <c r="AE127" s="1030"/>
      <c r="AF127" s="1031">
        <v>496</v>
      </c>
      <c r="AG127" s="1029"/>
      <c r="AH127" s="1029"/>
      <c r="AI127" s="1029"/>
      <c r="AJ127" s="1030"/>
      <c r="AK127" s="1031">
        <v>248</v>
      </c>
      <c r="AL127" s="1029"/>
      <c r="AM127" s="1029"/>
      <c r="AN127" s="1029"/>
      <c r="AO127" s="1030"/>
      <c r="AP127" s="1032">
        <v>0</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170</v>
      </c>
      <c r="DH127" s="990"/>
      <c r="DI127" s="990"/>
      <c r="DJ127" s="990"/>
      <c r="DK127" s="990"/>
      <c r="DL127" s="990" t="s">
        <v>452</v>
      </c>
      <c r="DM127" s="990"/>
      <c r="DN127" s="990"/>
      <c r="DO127" s="990"/>
      <c r="DP127" s="990"/>
      <c r="DQ127" s="990" t="s">
        <v>170</v>
      </c>
      <c r="DR127" s="990"/>
      <c r="DS127" s="990"/>
      <c r="DT127" s="990"/>
      <c r="DU127" s="990"/>
      <c r="DV127" s="991" t="s">
        <v>454</v>
      </c>
      <c r="DW127" s="991"/>
      <c r="DX127" s="991"/>
      <c r="DY127" s="991"/>
      <c r="DZ127" s="992"/>
    </row>
    <row r="128" spans="1:130" s="226" customFormat="1" ht="26.25" customHeight="1" thickBot="1">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839853</v>
      </c>
      <c r="AB128" s="1118"/>
      <c r="AC128" s="1118"/>
      <c r="AD128" s="1118"/>
      <c r="AE128" s="1119"/>
      <c r="AF128" s="1120">
        <v>896956</v>
      </c>
      <c r="AG128" s="1118"/>
      <c r="AH128" s="1118"/>
      <c r="AI128" s="1118"/>
      <c r="AJ128" s="1119"/>
      <c r="AK128" s="1120">
        <v>894170</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170</v>
      </c>
      <c r="BG128" s="1125"/>
      <c r="BH128" s="1125"/>
      <c r="BI128" s="1125"/>
      <c r="BJ128" s="1125"/>
      <c r="BK128" s="1125"/>
      <c r="BL128" s="1126"/>
      <c r="BM128" s="1124">
        <v>12.67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453</v>
      </c>
      <c r="DH128" s="1110"/>
      <c r="DI128" s="1110"/>
      <c r="DJ128" s="1110"/>
      <c r="DK128" s="1110"/>
      <c r="DL128" s="1110" t="s">
        <v>454</v>
      </c>
      <c r="DM128" s="1110"/>
      <c r="DN128" s="1110"/>
      <c r="DO128" s="1110"/>
      <c r="DP128" s="1110"/>
      <c r="DQ128" s="1110" t="s">
        <v>170</v>
      </c>
      <c r="DR128" s="1110"/>
      <c r="DS128" s="1110"/>
      <c r="DT128" s="1110"/>
      <c r="DU128" s="1110"/>
      <c r="DV128" s="1111" t="s">
        <v>454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16875907</v>
      </c>
      <c r="AB129" s="1029"/>
      <c r="AC129" s="1029"/>
      <c r="AD129" s="1029"/>
      <c r="AE129" s="1030"/>
      <c r="AF129" s="1031">
        <v>16532377</v>
      </c>
      <c r="AG129" s="1029"/>
      <c r="AH129" s="1029"/>
      <c r="AI129" s="1029"/>
      <c r="AJ129" s="1030"/>
      <c r="AK129" s="1031">
        <v>16569350</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170</v>
      </c>
      <c r="BG129" s="1139"/>
      <c r="BH129" s="1139"/>
      <c r="BI129" s="1139"/>
      <c r="BJ129" s="1139"/>
      <c r="BK129" s="1139"/>
      <c r="BL129" s="1140"/>
      <c r="BM129" s="1138">
        <v>17.670000000000002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2606240</v>
      </c>
      <c r="AB130" s="1029"/>
      <c r="AC130" s="1029"/>
      <c r="AD130" s="1029"/>
      <c r="AE130" s="1030"/>
      <c r="AF130" s="1031">
        <v>2518328</v>
      </c>
      <c r="AG130" s="1029"/>
      <c r="AH130" s="1029"/>
      <c r="AI130" s="1029"/>
      <c r="AJ130" s="1030"/>
      <c r="AK130" s="1031">
        <v>2631275</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13.7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14269667</v>
      </c>
      <c r="AB131" s="1054"/>
      <c r="AC131" s="1054"/>
      <c r="AD131" s="1054"/>
      <c r="AE131" s="1055"/>
      <c r="AF131" s="1053">
        <v>14014049</v>
      </c>
      <c r="AG131" s="1054"/>
      <c r="AH131" s="1054"/>
      <c r="AI131" s="1054"/>
      <c r="AJ131" s="1055"/>
      <c r="AK131" s="1053">
        <v>13938075</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v>91.8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15.685138269999999</v>
      </c>
      <c r="AB132" s="1170"/>
      <c r="AC132" s="1170"/>
      <c r="AD132" s="1170"/>
      <c r="AE132" s="1171"/>
      <c r="AF132" s="1172">
        <v>13.285196880000001</v>
      </c>
      <c r="AG132" s="1170"/>
      <c r="AH132" s="1170"/>
      <c r="AI132" s="1170"/>
      <c r="AJ132" s="1171"/>
      <c r="AK132" s="1172">
        <v>12.140406759999999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18.2</v>
      </c>
      <c r="AB133" s="1153"/>
      <c r="AC133" s="1153"/>
      <c r="AD133" s="1153"/>
      <c r="AE133" s="1154"/>
      <c r="AF133" s="1152">
        <v>16.5</v>
      </c>
      <c r="AG133" s="1153"/>
      <c r="AH133" s="1153"/>
      <c r="AI133" s="1153"/>
      <c r="AJ133" s="1154"/>
      <c r="AK133" s="1152">
        <v>13.7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16ZgbRTLi467vxrOp3OrFPNsJahXArgOYmlVjvxwSMbmjpGT6k88QZKTKhEngYoB04xeiRb2jVRjXQ6Vl1cIyg==" saltValue="ovTsbiQatcvuJgA1kwsq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PGpK1fQ2YoGJ7401AaNLFDfLRVK4o0Ke0fl7XkehsY0/3sWm8aTmTdGriy7VvK/ixy7i6MYJ5XYfpesW94KbA==" saltValue="9e+7sBaS94Ow/o7QStvXN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CiinbHlKDyiKduDzQHYWz/xXe6WYqARPNFxk7tZWhSKwjN5LNTZvtBK3tCvS2l5y0G9llCj61PLwp4VvY8qfQ==" saltValue="/XP0lzP5K+Eq0jWAUwRvn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3858205</v>
      </c>
      <c r="AP9" s="292">
        <v>51258</v>
      </c>
      <c r="AQ9" s="293">
        <v>57316</v>
      </c>
      <c r="AR9" s="294">
        <v>-10.6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253619</v>
      </c>
      <c r="AP10" s="295">
        <v>3369</v>
      </c>
      <c r="AQ10" s="296">
        <v>3762</v>
      </c>
      <c r="AR10" s="297">
        <v>-10.4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116948</v>
      </c>
      <c r="AP11" s="295">
        <v>1554</v>
      </c>
      <c r="AQ11" s="296">
        <v>6408</v>
      </c>
      <c r="AR11" s="297">
        <v>-75.7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v>232478</v>
      </c>
      <c r="AP12" s="295">
        <v>3089</v>
      </c>
      <c r="AQ12" s="296">
        <v>891</v>
      </c>
      <c r="AR12" s="297">
        <v>246.7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509</v>
      </c>
      <c r="AP13" s="295" t="s">
        <v>509</v>
      </c>
      <c r="AQ13" s="296">
        <v>1</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210887</v>
      </c>
      <c r="AP14" s="295">
        <v>2802</v>
      </c>
      <c r="AQ14" s="296">
        <v>2694</v>
      </c>
      <c r="AR14" s="297">
        <v>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154293</v>
      </c>
      <c r="AP15" s="295">
        <v>2050</v>
      </c>
      <c r="AQ15" s="296">
        <v>1362</v>
      </c>
      <c r="AR15" s="297">
        <v>50.5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-217063</v>
      </c>
      <c r="AP16" s="295">
        <v>-2884</v>
      </c>
      <c r="AQ16" s="296">
        <v>-4530</v>
      </c>
      <c r="AR16" s="297">
        <v>-36.299999999999997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4609367</v>
      </c>
      <c r="AP17" s="295">
        <v>61237</v>
      </c>
      <c r="AQ17" s="296">
        <v>67903</v>
      </c>
      <c r="AR17" s="297">
        <v>-9.8000000000000007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5.71</v>
      </c>
      <c r="AP21" s="308">
        <v>6.2</v>
      </c>
      <c r="AQ21" s="309">
        <v>-0.49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96.1</v>
      </c>
      <c r="AP22" s="313">
        <v>98.7</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2976926</v>
      </c>
      <c r="AP32" s="322">
        <v>39549</v>
      </c>
      <c r="AQ32" s="323">
        <v>34720</v>
      </c>
      <c r="AR32" s="324">
        <v>13.9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509</v>
      </c>
      <c r="AP33" s="322" t="s">
        <v>509</v>
      </c>
      <c r="AQ33" s="323">
        <v>1</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v>21390</v>
      </c>
      <c r="AP34" s="322">
        <v>284</v>
      </c>
      <c r="AQ34" s="323">
        <v>22</v>
      </c>
      <c r="AR34" s="324">
        <v>1190.9000000000001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1579456</v>
      </c>
      <c r="AP35" s="322">
        <v>20984</v>
      </c>
      <c r="AQ35" s="323">
        <v>9232</v>
      </c>
      <c r="AR35" s="324">
        <v>127.3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268203</v>
      </c>
      <c r="AP36" s="322">
        <v>3563</v>
      </c>
      <c r="AQ36" s="323">
        <v>2017</v>
      </c>
      <c r="AR36" s="324">
        <v>76.599999999999994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371367</v>
      </c>
      <c r="AP37" s="322">
        <v>4934</v>
      </c>
      <c r="AQ37" s="323">
        <v>1146</v>
      </c>
      <c r="AR37" s="324">
        <v>330.5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v>242</v>
      </c>
      <c r="AP38" s="325">
        <v>3</v>
      </c>
      <c r="AQ38" s="326">
        <v>1</v>
      </c>
      <c r="AR38" s="314">
        <v>200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-894170</v>
      </c>
      <c r="AP39" s="322">
        <v>-11879</v>
      </c>
      <c r="AQ39" s="323">
        <v>-6713</v>
      </c>
      <c r="AR39" s="324">
        <v>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-2631275</v>
      </c>
      <c r="AP40" s="322">
        <v>-34957</v>
      </c>
      <c r="AQ40" s="323">
        <v>-28519</v>
      </c>
      <c r="AR40" s="324">
        <v>22.6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1692139</v>
      </c>
      <c r="AP41" s="322">
        <v>22481</v>
      </c>
      <c r="AQ41" s="323">
        <v>11906</v>
      </c>
      <c r="AR41" s="324">
        <v>88.8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3444224</v>
      </c>
      <c r="AN51" s="344">
        <v>45003</v>
      </c>
      <c r="AO51" s="345">
        <v>63</v>
      </c>
      <c r="AP51" s="346">
        <v>63956</v>
      </c>
      <c r="AQ51" s="347">
        <v>25.7</v>
      </c>
      <c r="AR51" s="348">
        <v>37.299999999999997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882872</v>
      </c>
      <c r="AN52" s="352">
        <v>11536</v>
      </c>
      <c r="AO52" s="353">
        <v>-4.5</v>
      </c>
      <c r="AP52" s="354">
        <v>29239</v>
      </c>
      <c r="AQ52" s="355">
        <v>8.8000000000000007</v>
      </c>
      <c r="AR52" s="356">
        <v>-13.3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2367491</v>
      </c>
      <c r="AN53" s="344">
        <v>31044</v>
      </c>
      <c r="AO53" s="345">
        <v>-31</v>
      </c>
      <c r="AP53" s="346">
        <v>66255</v>
      </c>
      <c r="AQ53" s="347">
        <v>3.6</v>
      </c>
      <c r="AR53" s="348">
        <v>-34.6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752010</v>
      </c>
      <c r="AN54" s="352">
        <v>9861</v>
      </c>
      <c r="AO54" s="353">
        <v>-14.5</v>
      </c>
      <c r="AP54" s="354">
        <v>31822</v>
      </c>
      <c r="AQ54" s="355">
        <v>8.8000000000000007</v>
      </c>
      <c r="AR54" s="356">
        <v>-23.3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2220332</v>
      </c>
      <c r="AN55" s="344">
        <v>29250</v>
      </c>
      <c r="AO55" s="345">
        <v>-5.8</v>
      </c>
      <c r="AP55" s="346">
        <v>47278</v>
      </c>
      <c r="AQ55" s="347">
        <v>-28.6</v>
      </c>
      <c r="AR55" s="348">
        <v>22.8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741938</v>
      </c>
      <c r="AN56" s="352">
        <v>9774</v>
      </c>
      <c r="AO56" s="353">
        <v>-0.9</v>
      </c>
      <c r="AP56" s="354">
        <v>24096</v>
      </c>
      <c r="AQ56" s="355">
        <v>-24.3</v>
      </c>
      <c r="AR56" s="356">
        <v>23.4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2770665</v>
      </c>
      <c r="AN57" s="344">
        <v>36660</v>
      </c>
      <c r="AO57" s="345">
        <v>25.3</v>
      </c>
      <c r="AP57" s="346">
        <v>44504</v>
      </c>
      <c r="AQ57" s="347">
        <v>-5.9</v>
      </c>
      <c r="AR57" s="348">
        <v>31.2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1742347</v>
      </c>
      <c r="AN58" s="352">
        <v>23054</v>
      </c>
      <c r="AO58" s="353">
        <v>135.9</v>
      </c>
      <c r="AP58" s="354">
        <v>25876</v>
      </c>
      <c r="AQ58" s="355">
        <v>7.4</v>
      </c>
      <c r="AR58" s="356">
        <v>128.5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2400632</v>
      </c>
      <c r="AN59" s="344">
        <v>31893</v>
      </c>
      <c r="AO59" s="345">
        <v>-13</v>
      </c>
      <c r="AP59" s="346">
        <v>47820</v>
      </c>
      <c r="AQ59" s="347">
        <v>7.5</v>
      </c>
      <c r="AR59" s="348">
        <v>-20.5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2016970</v>
      </c>
      <c r="AN60" s="352">
        <v>26796</v>
      </c>
      <c r="AO60" s="353">
        <v>16.2</v>
      </c>
      <c r="AP60" s="354">
        <v>25855</v>
      </c>
      <c r="AQ60" s="355">
        <v>-0.1</v>
      </c>
      <c r="AR60" s="356">
        <v>16.3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2640669</v>
      </c>
      <c r="AN61" s="359">
        <v>34770</v>
      </c>
      <c r="AO61" s="360">
        <v>7.7</v>
      </c>
      <c r="AP61" s="361">
        <v>53963</v>
      </c>
      <c r="AQ61" s="362">
        <v>0.5</v>
      </c>
      <c r="AR61" s="348">
        <v>7.2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1227227</v>
      </c>
      <c r="AN62" s="352">
        <v>16204</v>
      </c>
      <c r="AO62" s="353">
        <v>26.4</v>
      </c>
      <c r="AP62" s="354">
        <v>27378</v>
      </c>
      <c r="AQ62" s="355">
        <v>0.1</v>
      </c>
      <c r="AR62" s="356">
        <v>26.3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NMeM9I140AW4dW0eEZg7K4JFa8XlhMupeAebEC4mnvwkxc9z04qXpiu9s2wdtiEoTyl7TQAtRxbYAymK3d6YQ==" saltValue="joEu6tHix7xv4FWpBShp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ul/Kf+mZOohsVFzvD+xR7yXvW9q/CXfbl8eLln2RqRqjMsQaSbpkyuES37X/NDRMOj3hxiDP/TSI2nvEbhIlg==" saltValue="YWxQtPT55RiwzhyJln6i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Yp0rxbvIGruuKhkORmlU1EGQv7E+2Zmo1IVvWt3QwD1WcjKIWLWyIdzQdJy4hj0j1norAFS/psLO71+mWR+AA==" saltValue="xfDbkMl37/LdO0fCVq9z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6.12</v>
      </c>
      <c r="G47" s="12">
        <v>5.86</v>
      </c>
      <c r="H47" s="12">
        <v>5.41</v>
      </c>
      <c r="I47" s="12">
        <v>6.79</v>
      </c>
      <c r="J47" s="13">
        <v>9.5399999999999991</v>
      </c>
    </row>
    <row r="48" spans="2:10" ht="57.75" customHeight="1">
      <c r="B48" s="14"/>
      <c r="C48" s="1214" t="s">
        <v>4</v>
      </c>
      <c r="D48" s="1214"/>
      <c r="E48" s="1215"/>
      <c r="F48" s="15">
        <v>1.87</v>
      </c>
      <c r="G48" s="16">
        <v>2.2400000000000002</v>
      </c>
      <c r="H48" s="16">
        <v>1.8</v>
      </c>
      <c r="I48" s="16">
        <v>1.59</v>
      </c>
      <c r="J48" s="17">
        <v>2.67</v>
      </c>
    </row>
    <row r="49" spans="2:10" ht="57.75" customHeight="1" thickBot="1">
      <c r="B49" s="18"/>
      <c r="C49" s="1216" t="s">
        <v>5</v>
      </c>
      <c r="D49" s="1216"/>
      <c r="E49" s="1217"/>
      <c r="F49" s="19">
        <v>2.44</v>
      </c>
      <c r="G49" s="20">
        <v>0.09</v>
      </c>
      <c r="H49" s="20" t="s">
        <v>556</v>
      </c>
      <c r="I49" s="20">
        <v>1.02</v>
      </c>
      <c r="J49" s="21">
        <v>3.85</v>
      </c>
    </row>
    <row r="50" spans="2:10" ht="13.5" customHeight="1"/>
    <row r="51" spans="2:10" ht="13.5" hidden="1" customHeight="1"/>
    <row r="52" spans="2:10" ht="13.5" hidden="1" customHeight="1"/>
    <row r="53" spans="2:10" ht="13.5" hidden="1" customHeight="1"/>
  </sheetData>
  <sheetProtection algorithmName="SHA-512" hashValue="/xipDCFTajS8pjlj2N8A0cVU8zUXUZ8PBNuZmwLSC41krzAH3u6XpiGWGBiMxKFB4UIK+SCPZkD9ekbl9nPTXQ==" saltValue="K7jE8ZG4e79P0u6FCkT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2019-03-19T10:05:10Z</cp:lastPrinted>
  <dcterms:created xsi:type="dcterms:W3CDTF">2019-03-19T09:52:49Z</dcterms:created>
  <dcterms:modified xsi:type="dcterms:W3CDTF">2019-11-14T05:08:16Z</dcterms:modified>
</cp:coreProperties>
</file>