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5"/>
  <workbookPr/>
  <mc:AlternateContent xmlns:mc="http://schemas.openxmlformats.org/markup-compatibility/2006">
    <mc:Choice Requires="x15">
      <x15ac:absPath xmlns:x15ac="http://schemas.microsoft.com/office/spreadsheetml/2010/11/ac" url="\\svgfile\課別共有\財政課\22_広報とＨＰとパブコメ\2_HP掲載\R8.3.31（R6財政状況資料集）\"/>
    </mc:Choice>
  </mc:AlternateContent>
  <xr:revisionPtr revIDLastSave="0" documentId="13_ncr:1_{9DEB7883-8251-4AE0-9EF1-312D3B001DB4}" xr6:coauthVersionLast="36" xr6:coauthVersionMax="47" xr10:uidLastSave="{00000000-0000-0000-0000-000000000000}"/>
  <bookViews>
    <workbookView xWindow="22935" yWindow="-105" windowWidth="23265" windowHeight="124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W34" i="10" l="1"/>
  <c r="BW35" i="10" l="1"/>
  <c r="BW36" i="10" s="1"/>
  <c r="BW37" i="10" s="1"/>
  <c r="BW38" i="10" s="1"/>
  <c r="BW39" i="10" s="1"/>
  <c r="BW40" i="10" s="1"/>
  <c r="BW41" i="10" s="1"/>
  <c r="CO34" i="10" l="1"/>
  <c r="CO35" i="10" s="1"/>
</calcChain>
</file>

<file path=xl/sharedStrings.xml><?xml version="1.0" encoding="utf-8"?>
<sst xmlns="http://schemas.openxmlformats.org/spreadsheetml/2006/main" count="1061" uniqueCount="567">
  <si>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</si>
  <si>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</si>
  <si>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</si>
  <si>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</si>
  <si>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</si>
  <si>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</si>
  <si>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</si>
  <si>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</si>
  <si>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</si>
  <si>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</si>
  <si>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</si>
  <si>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</si>
  <si>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</si>
  <si>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</si>
  <si>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</si>
  <si>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</si>
  <si>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</si>
  <si>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</si>
  <si>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</si>
  <si>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</si>
  <si>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</si>
  <si>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</si>
  <si>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</si>
  <si>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</si>
  <si>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</si>
  <si>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</si>
  <si>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</si>
  <si>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</si>
  <si>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</si>
  <si>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</si>
  <si>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</si>
  <si>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</si>
  <si>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</si>
  <si>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</si>
  <si>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</si>
  <si>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</si>
  <si>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</si>
  <si>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</si>
  <si>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</si>
  <si>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</si>
  <si>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</si>
  <si>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</si>
  <si>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</si>
  <si>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</si>
  <si>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</si>
  <si>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</si>
  <si>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</si>
  <si>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</si>
  <si>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</si>
  <si>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</si>
  <si>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</si>
  <si>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</si>
  <si>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</si>
  <si>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</si>
  <si>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</si>
  <si>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</si>
  <si>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</si>
  <si>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</si>
  <si>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</si>
  <si>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</si>
  <si>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</si>
  <si>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</si>
  <si>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</si>
  <si>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</si>
  <si>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</si>
  <si>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</si>
  <si>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</si>
  <si>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</si>
  <si>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</si>
  <si>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</si>
  <si>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</si>
  <si>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</si>
  <si>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</si>
  <si>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</si>
  <si>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</si>
  <si>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</si>
  <si>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</si>
  <si>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</si>
  <si>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</si>
  <si>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</si>
  <si>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</si>
  <si>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</si>
  <si>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</si>
  <si>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</si>
  <si>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</si>
  <si>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</si>
  <si>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</si>
  <si>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</si>
  <si>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</si>
  <si>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</si>
  <si>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</si>
  <si>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</si>
  <si>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</si>
  <si>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</si>
  <si>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泉大津市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</si>
  <si>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</si>
  <si>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</si>
  <si>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</si>
  <si>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</si>
  <si>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</si>
  <si>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</si>
  <si>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</si>
  <si>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</si>
  <si>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</si>
  <si>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</si>
  <si>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</si>
  <si>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</si>
  <si>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</si>
  <si>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</si>
  <si>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</si>
  <si>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</si>
  <si>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</si>
  <si>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</si>
  <si>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</si>
  <si>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</si>
  <si>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</si>
  <si>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</si>
  <si>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</si>
  <si>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</si>
  <si>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</si>
  <si>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</si>
  <si>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</si>
  <si>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</si>
  <si>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</si>
  <si>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</si>
  <si>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</si>
  <si>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</si>
  <si>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</si>
  <si>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</si>
  <si>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</si>
  <si>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</si>
  <si>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</si>
  <si>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</si>
  <si>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</si>
  <si>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</si>
  <si>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</si>
  <si>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</si>
  <si>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</si>
  <si>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</si>
  <si>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</si>
  <si>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</si>
  <si>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</si>
  <si>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</si>
  <si>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泉大津市病院事業会計</t>
    <phoneticPr fontId="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</si>
  <si>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</si>
  <si>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</si>
  <si>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</si>
  <si>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</si>
  <si>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</si>
  <si>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</si>
  <si>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</si>
  <si>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</si>
  <si>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</si>
  <si>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</si>
  <si>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</si>
  <si>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</si>
  <si>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</si>
  <si>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</si>
  <si>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</si>
  <si>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</si>
  <si>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</si>
  <si>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</si>
  <si>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</si>
  <si>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</si>
  <si>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</si>
  <si>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</si>
  <si>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</si>
  <si>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</si>
  <si>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</si>
  <si>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</si>
  <si>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</si>
  <si>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</si>
  <si>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</si>
  <si>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</si>
  <si>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</si>
  <si>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</si>
  <si>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</si>
  <si>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</si>
  <si>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</si>
  <si>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</si>
  <si>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</si>
  <si>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</si>
  <si>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</si>
  <si>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</si>
  <si>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</si>
  <si>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</si>
  <si>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</si>
  <si>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</si>
  <si>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</si>
  <si>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</si>
  <si>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</si>
  <si>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</si>
  <si>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</si>
  <si>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</si>
  <si>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</si>
  <si>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</si>
  <si>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</si>
  <si>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</si>
  <si>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</si>
  <si>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</si>
  <si>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</si>
  <si>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</si>
  <si>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</si>
  <si>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</si>
  <si>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大阪府泉大津市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</si>
  <si>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</si>
  <si>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</si>
  <si>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</si>
  <si>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</si>
  <si>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</si>
  <si>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</si>
  <si>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</si>
  <si>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</si>
  <si>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</si>
  <si>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</si>
  <si>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</si>
  <si>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</si>
  <si>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</si>
  <si>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</si>
  <si>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</si>
  <si>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</si>
  <si>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</si>
  <si>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</si>
  <si>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</si>
  <si>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</si>
  <si>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</si>
  <si>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</si>
  <si>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</si>
  <si>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</si>
  <si>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</si>
  <si>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</si>
  <si>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</si>
  <si>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</si>
  <si>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</si>
  <si>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</si>
  <si>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</si>
  <si>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</si>
  <si>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</si>
  <si>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</si>
  <si>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</si>
  <si>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</si>
  <si>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</si>
  <si>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</si>
  <si>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</si>
  <si>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</si>
  <si>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</si>
  <si>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</si>
  <si>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</si>
  <si>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</si>
  <si>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</si>
  <si>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</si>
  <si>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</si>
  <si>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</si>
  <si>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</si>
  <si>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</si>
  <si>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</si>
  <si>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</si>
  <si>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</si>
  <si>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</si>
  <si>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</si>
  <si>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</si>
  <si>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</si>
  <si>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</si>
  <si>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</si>
  <si>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</si>
  <si>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</si>
  <si>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</si>
  <si>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</si>
  <si>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</si>
  <si>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</si>
  <si>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</si>
  <si>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</si>
  <si>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</si>
  <si>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</si>
  <si>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</si>
  <si>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</si>
  <si>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</si>
  <si>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</si>
  <si>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</si>
  <si>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</si>
  <si>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</si>
  <si>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</si>
  <si>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</si>
  <si>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</si>
  <si>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</si>
  <si>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</si>
  <si>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</si>
  <si>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</si>
  <si>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</si>
  <si>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</si>
  <si>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</si>
  <si>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</si>
  <si>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</si>
  <si>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</si>
  <si>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</si>
  <si>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</si>
  <si>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</si>
  <si>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</si>
  <si>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</si>
  <si>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</si>
  <si>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</si>
  <si>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</si>
  <si>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</si>
  <si>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</si>
  <si>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</si>
  <si>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</si>
  <si>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</si>
  <si>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</si>
  <si>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</si>
  <si>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</si>
  <si>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</si>
  <si>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</si>
  <si>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</si>
  <si>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</si>
  <si>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</si>
  <si>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</si>
  <si>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</si>
  <si>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</si>
  <si>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</si>
  <si>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</si>
  <si>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</si>
  <si>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</si>
  <si>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</si>
  <si>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</si>
  <si>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</si>
  <si>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</si>
  <si>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</si>
  <si>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</si>
  <si>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</si>
  <si>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</si>
  <si>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</si>
  <si>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</si>
  <si>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</si>
  <si>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</si>
  <si>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</si>
  <si>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</si>
  <si>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</si>
  <si>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</si>
  <si>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</si>
  <si>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</si>
  <si>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</si>
  <si>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</si>
  <si>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</si>
  <si>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</si>
  <si>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</si>
  <si>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</si>
  <si>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</si>
  <si>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</si>
  <si>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</si>
  <si>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</si>
  <si>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</si>
  <si>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</si>
  <si>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</si>
  <si>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</si>
  <si>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</si>
  <si>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大阪府泉大津市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</si>
  <si>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</si>
  <si>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</si>
  <si>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</si>
  <si>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</si>
  <si>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</si>
  <si>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</si>
  <si>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</si>
  <si>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</si>
  <si>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</si>
  <si>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</si>
  <si>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</si>
  <si>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</si>
  <si>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</si>
  <si>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</si>
  <si>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</si>
  <si>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</si>
  <si>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</si>
  <si>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</si>
  <si>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</si>
  <si>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</si>
  <si>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</si>
  <si>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</si>
  <si>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</si>
  <si>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</si>
  <si>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</si>
  <si>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</si>
  <si>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</si>
  <si>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</si>
  <si>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</si>
  <si>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</si>
  <si>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</si>
  <si>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</si>
  <si>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</si>
  <si>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</si>
  <si>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</si>
  <si>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</si>
  <si>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</si>
  <si>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法適用企業</t>
    <phoneticPr fontId="5"/>
  </si>
  <si>
    <t>泉大津市水道事業会計</t>
    <phoneticPr fontId="5"/>
  </si>
  <si>
    <t>泉大津市下水道事業会計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</si>
  <si>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</si>
  <si>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</si>
  <si>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</si>
  <si>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</si>
  <si>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</si>
  <si>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</si>
  <si>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</si>
  <si>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</si>
  <si>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</si>
  <si>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</si>
  <si>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</si>
  <si>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</si>
  <si>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</si>
  <si>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</si>
  <si>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</si>
  <si>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</si>
  <si>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</si>
  <si>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</si>
  <si>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</si>
  <si>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</si>
  <si>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</si>
  <si>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</si>
  <si>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</si>
  <si>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</si>
  <si>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</si>
  <si>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</si>
  <si>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</si>
  <si>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</si>
  <si>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</si>
  <si>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</si>
  <si>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</si>
  <si>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</si>
  <si>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</si>
  <si>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</si>
  <si>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</si>
  <si>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</si>
  <si>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</si>
  <si>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</si>
  <si>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</si>
  <si>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</si>
  <si>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</si>
  <si>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</si>
  <si>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</si>
  <si>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</si>
  <si>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</si>
  <si>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</si>
  <si>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</si>
  <si>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</si>
  <si>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</si>
  <si>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</si>
  <si>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</si>
  <si>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</si>
  <si>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</si>
  <si>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</si>
  <si>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</si>
  <si>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</si>
  <si>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</si>
  <si>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</si>
  <si>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</si>
  <si>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</si>
  <si>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</si>
  <si>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</si>
  <si>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</si>
  <si>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</si>
  <si>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</si>
  <si>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</si>
  <si>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</si>
  <si>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</si>
  <si>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</si>
  <si>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</si>
  <si>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</si>
  <si>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</si>
  <si>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</si>
  <si>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</si>
  <si>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</si>
  <si>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</si>
  <si>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</si>
  <si>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</si>
  <si>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</si>
  <si>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</si>
  <si>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</si>
  <si>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</si>
  <si>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</si>
  <si>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</si>
  <si>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</si>
  <si>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</si>
  <si>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</si>
  <si>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</si>
  <si>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</si>
  <si>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</si>
  <si>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</si>
  <si>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</si>
  <si>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</si>
  <si>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</si>
  <si>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</si>
  <si>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</si>
  <si>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</si>
  <si>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</si>
  <si>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</si>
  <si>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</si>
  <si>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</si>
  <si>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</si>
  <si>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</si>
  <si>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</si>
  <si>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</si>
  <si>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</si>
  <si>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</si>
  <si>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</si>
  <si>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</si>
  <si>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</si>
  <si>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</si>
  <si>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</si>
  <si>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</si>
  <si>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</si>
  <si>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</si>
  <si>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</si>
  <si>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</si>
  <si>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</si>
  <si>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</si>
  <si>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</si>
  <si>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</si>
  <si>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</si>
  <si>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</si>
  <si>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</si>
  <si>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</si>
  <si>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</si>
  <si>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</si>
  <si>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</si>
  <si>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</si>
  <si>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</si>
  <si>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</si>
  <si>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</si>
  <si>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</si>
  <si>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</si>
  <si>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</si>
  <si>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1.00</t>
  </si>
  <si>
    <t>▲ 3.19</t>
  </si>
  <si>
    <t>泉大津市病院事業会計</t>
  </si>
  <si>
    <t>▲ 0.88</t>
  </si>
  <si>
    <t>▲ 1.35</t>
  </si>
  <si>
    <t>泉大津市水道事業会計</t>
  </si>
  <si>
    <t>泉大津市下水道事業会計</t>
  </si>
  <si>
    <t>介護保険事業特別会計</t>
  </si>
  <si>
    <t>一般会計</t>
  </si>
  <si>
    <t>後期高齢者医療特別会計</t>
  </si>
  <si>
    <t>国民健康保険事業特別会計</t>
  </si>
  <si>
    <t>土地取得事業特別会計</t>
  </si>
  <si>
    <t>その他会計（赤字）</t>
  </si>
  <si>
    <t>その他会計（黒字）</t>
  </si>
  <si>
    <t>R02</t>
    <phoneticPr fontId="5"/>
  </si>
  <si>
    <t>R03</t>
    <phoneticPr fontId="5"/>
  </si>
  <si>
    <t>R04</t>
    <phoneticPr fontId="5"/>
  </si>
  <si>
    <t>R05</t>
    <phoneticPr fontId="5"/>
  </si>
  <si>
    <t>R06</t>
    <phoneticPr fontId="5"/>
  </si>
  <si>
    <t>-</t>
    <phoneticPr fontId="2"/>
  </si>
  <si>
    <t>泉大津マリン</t>
  </si>
  <si>
    <t>泉大津埠頭</t>
  </si>
  <si>
    <t>泉大津市、和泉市墓地組合</t>
  </si>
  <si>
    <t>高石市泉大津市墓地組合</t>
  </si>
  <si>
    <t>泉北環境整備施設組合（一般会計）</t>
  </si>
  <si>
    <t>大阪府都市ボートレース企業団</t>
  </si>
  <si>
    <t>大阪府後期高齢者医療広域連合（一般会計）</t>
  </si>
  <si>
    <t>大阪府後期高齢者広域連合（後期高齢者医療特別会計）</t>
  </si>
  <si>
    <t>大阪広域水道企業団（水道企業会計）</t>
  </si>
  <si>
    <t>大阪広域水道企業団（工業用水道事業会計）</t>
  </si>
  <si>
    <t>ふるさと応援基金</t>
    <rPh sb="4" eb="6">
      <t>オウエン</t>
    </rPh>
    <rPh sb="6" eb="8">
      <t>キキン</t>
    </rPh>
    <phoneticPr fontId="5"/>
  </si>
  <si>
    <t>テクスピア大阪産業振興整備基金</t>
    <rPh sb="5" eb="7">
      <t>オオサカ</t>
    </rPh>
    <rPh sb="7" eb="11">
      <t>サンギョウシンコウ</t>
    </rPh>
    <rPh sb="11" eb="15">
      <t>セイビキキン</t>
    </rPh>
    <phoneticPr fontId="5"/>
  </si>
  <si>
    <t>公共施設整備基金</t>
    <rPh sb="0" eb="4">
      <t>コウキョウシセツ</t>
    </rPh>
    <rPh sb="4" eb="8">
      <t>セイビキキン</t>
    </rPh>
    <phoneticPr fontId="5"/>
  </si>
  <si>
    <t>福祉基金</t>
    <rPh sb="0" eb="4">
      <t>フクシキキン</t>
    </rPh>
    <phoneticPr fontId="5"/>
  </si>
  <si>
    <t>泉大津市営住宅整備基金</t>
    <rPh sb="0" eb="3">
      <t>イズミオオツ</t>
    </rPh>
    <rPh sb="3" eb="5">
      <t>シエイ</t>
    </rPh>
    <rPh sb="5" eb="7">
      <t>ジュウタク</t>
    </rPh>
    <rPh sb="7" eb="9">
      <t>セイビ</t>
    </rPh>
    <rPh sb="9" eb="11">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</si>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</sst>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AF76-49B2-AAD6-F6ED42930F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28710</c:v>
                </c:pt>
                <c:pt idx="1">
                  <c:v>42011</c:v>
                </c:pt>
                <c:pt idx="2">
                  <c:v>39741</c:v>
                </c:pt>
                <c:pt idx="3">
                  <c:v>78717</c:v>
                </c:pt>
                <c:pt idx="4">
                  <c:v>51397</c:v>
                </c:pt>
              </c:numCache>
            </c:numRef>
          </c:val>
          <c:smooth val="0"/>
          <c:extLst>
            <c:ext xmlns:c16="http://schemas.microsoft.com/office/drawing/2014/chart" uri="{C3380CC4-5D6E-409C-BE32-E72D297353CC}">
              <c16:uniqueId val="{00000001-AF76-49B2-AAD6-F6ED42930F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2.02</c:v>
                </c:pt>
                <c:pt idx="1">
                  <c:v>1.92</c:v>
                </c:pt>
                <c:pt idx="2">
                  <c:v>1.81</c:v>
                </c:pt>
                <c:pt idx="3">
                  <c:v>1.23</c:v>
                </c:pt>
                <c:pt idx="4">
                  <c:v>1.22</c:v>
                </c:pt>
              </c:numCache>
            </c:numRef>
          </c:val>
          <c:extLst>
            <c:ext xmlns:c16="http://schemas.microsoft.com/office/drawing/2014/chart" uri="{C3380CC4-5D6E-409C-BE32-E72D297353CC}">
              <c16:uniqueId val="{00000000-911C-4008-8A6B-C8A5D459A7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19.489999999999998</c:v>
                </c:pt>
                <c:pt idx="1">
                  <c:v>24.23</c:v>
                </c:pt>
                <c:pt idx="2">
                  <c:v>27.47</c:v>
                </c:pt>
                <c:pt idx="3">
                  <c:v>26.58</c:v>
                </c:pt>
                <c:pt idx="4">
                  <c:v>22.42</c:v>
                </c:pt>
              </c:numCache>
            </c:numRef>
          </c:val>
          <c:extLst>
            <c:ext xmlns:c16="http://schemas.microsoft.com/office/drawing/2014/chart" uri="{C3380CC4-5D6E-409C-BE32-E72D297353CC}">
              <c16:uniqueId val="{00000001-911C-4008-8A6B-C8A5D459A7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1.77</c:v>
                </c:pt>
                <c:pt idx="1">
                  <c:v>5.42</c:v>
                </c:pt>
                <c:pt idx="2">
                  <c:v>2.66</c:v>
                </c:pt>
                <c:pt idx="3">
                  <c:v>-1</c:v>
                </c:pt>
                <c:pt idx="4">
                  <c:v>-3.19</c:v>
                </c:pt>
              </c:numCache>
            </c:numRef>
          </c:val>
          <c:smooth val="0"/>
          <c:extLst>
            <c:ext xmlns:c16="http://schemas.microsoft.com/office/drawing/2014/chart" uri="{C3380CC4-5D6E-409C-BE32-E72D297353CC}">
              <c16:uniqueId val="{00000002-911C-4008-8A6B-C8A5D459A7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56B-44FF-9C51-60F086C8B8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6B-44FF-9C51-60F086C8B803}"/>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56B-44FF-9C51-60F086C8B80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0.51</c:v>
                </c:pt>
                <c:pt idx="2">
                  <c:v>#N/A</c:v>
                </c:pt>
                <c:pt idx="3">
                  <c:v>0.36</c:v>
                </c:pt>
                <c:pt idx="4">
                  <c:v>#N/A</c:v>
                </c:pt>
                <c:pt idx="5">
                  <c:v>0.52</c:v>
                </c:pt>
                <c:pt idx="6">
                  <c:v>#N/A</c:v>
                </c:pt>
                <c:pt idx="7">
                  <c:v>0.32</c:v>
                </c:pt>
                <c:pt idx="8">
                  <c:v>#N/A</c:v>
                </c:pt>
                <c:pt idx="9">
                  <c:v>0.14000000000000001</c:v>
                </c:pt>
              </c:numCache>
            </c:numRef>
          </c:val>
          <c:extLst>
            <c:ext xmlns:c16="http://schemas.microsoft.com/office/drawing/2014/chart" uri="{C3380CC4-5D6E-409C-BE32-E72D297353CC}">
              <c16:uniqueId val="{00000003-E56B-44FF-9C51-60F086C8B80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0.18</c:v>
                </c:pt>
                <c:pt idx="4">
                  <c:v>#N/A</c:v>
                </c:pt>
                <c:pt idx="5">
                  <c:v>0.23</c:v>
                </c:pt>
                <c:pt idx="6">
                  <c:v>#N/A</c:v>
                </c:pt>
                <c:pt idx="7">
                  <c:v>0.22</c:v>
                </c:pt>
                <c:pt idx="8">
                  <c:v>#N/A</c:v>
                </c:pt>
                <c:pt idx="9">
                  <c:v>0.25</c:v>
                </c:pt>
              </c:numCache>
            </c:numRef>
          </c:val>
          <c:extLst>
            <c:ext xmlns:c16="http://schemas.microsoft.com/office/drawing/2014/chart" uri="{C3380CC4-5D6E-409C-BE32-E72D297353CC}">
              <c16:uniqueId val="{00000004-E56B-44FF-9C51-60F086C8B80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2.0099999999999998</c:v>
                </c:pt>
                <c:pt idx="2">
                  <c:v>#N/A</c:v>
                </c:pt>
                <c:pt idx="3">
                  <c:v>1.92</c:v>
                </c:pt>
                <c:pt idx="4">
                  <c:v>#N/A</c:v>
                </c:pt>
                <c:pt idx="5">
                  <c:v>1.81</c:v>
                </c:pt>
                <c:pt idx="6">
                  <c:v>#N/A</c:v>
                </c:pt>
                <c:pt idx="7">
                  <c:v>1.23</c:v>
                </c:pt>
                <c:pt idx="8">
                  <c:v>#N/A</c:v>
                </c:pt>
                <c:pt idx="9">
                  <c:v>1.21</c:v>
                </c:pt>
              </c:numCache>
            </c:numRef>
          </c:val>
          <c:extLst>
            <c:ext xmlns:c16="http://schemas.microsoft.com/office/drawing/2014/chart" uri="{C3380CC4-5D6E-409C-BE32-E72D297353CC}">
              <c16:uniqueId val="{00000005-E56B-44FF-9C51-60F086C8B80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1.32</c:v>
                </c:pt>
                <c:pt idx="2">
                  <c:v>#N/A</c:v>
                </c:pt>
                <c:pt idx="3">
                  <c:v>0.83</c:v>
                </c:pt>
                <c:pt idx="4">
                  <c:v>#N/A</c:v>
                </c:pt>
                <c:pt idx="5">
                  <c:v>1.31</c:v>
                </c:pt>
                <c:pt idx="6">
                  <c:v>#N/A</c:v>
                </c:pt>
                <c:pt idx="7">
                  <c:v>0.98</c:v>
                </c:pt>
                <c:pt idx="8">
                  <c:v>#N/A</c:v>
                </c:pt>
                <c:pt idx="9">
                  <c:v>1.73</c:v>
                </c:pt>
              </c:numCache>
            </c:numRef>
          </c:val>
          <c:extLst>
            <c:ext xmlns:c16="http://schemas.microsoft.com/office/drawing/2014/chart" uri="{C3380CC4-5D6E-409C-BE32-E72D297353CC}">
              <c16:uniqueId val="{00000006-E56B-44FF-9C51-60F086C8B803}"/>
            </c:ext>
          </c:extLst>
        </c:ser>
        <c:ser>
          <c:idx val="7"/>
          <c:order val="7"/>
          <c:tx>
            <c:strRef>
              <c:f>データシート!$A$34</c:f>
              <c:strCache>
                <c:ptCount val="1"/>
                <c:pt idx="0">
                  <c:v>泉大津市下水道事業会計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c:v>
                </c:pt>
                <c:pt idx="2">
                  <c:v>#N/A</c:v>
                </c:pt>
                <c:pt idx="3">
                  <c:v>1.59</c:v>
                </c:pt>
                <c:pt idx="4">
                  <c:v>#N/A</c:v>
                </c:pt>
                <c:pt idx="5">
                  <c:v>2.4</c:v>
                </c:pt>
                <c:pt idx="6">
                  <c:v>#N/A</c:v>
                </c:pt>
                <c:pt idx="7">
                  <c:v>2.34</c:v>
                </c:pt>
                <c:pt idx="8">
                  <c:v>#N/A</c:v>
                </c:pt>
                <c:pt idx="9">
                  <c:v>2.1</c:v>
                </c:pt>
              </c:numCache>
            </c:numRef>
          </c:val>
          <c:extLst>
            <c:ext xmlns:c16="http://schemas.microsoft.com/office/drawing/2014/chart" uri="{C3380CC4-5D6E-409C-BE32-E72D297353CC}">
              <c16:uniqueId val="{00000007-E56B-44FF-9C51-60F086C8B803}"/>
            </c:ext>
          </c:extLst>
        </c:ser>
        <c:ser>
          <c:idx val="8"/>
          <c:order val="8"/>
          <c:tx>
            <c:strRef>
              <c:f>データシート!$A$35</c:f>
              <c:strCache>
                <c:ptCount val="1"/>
                <c:pt idx="0">
                  <c:v>泉大津市水道事業会計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16.57</c:v>
                </c:pt>
                <c:pt idx="2">
                  <c:v>#N/A</c:v>
                </c:pt>
                <c:pt idx="3">
                  <c:v>15.85</c:v>
                </c:pt>
                <c:pt idx="4">
                  <c:v>#N/A</c:v>
                </c:pt>
                <c:pt idx="5">
                  <c:v>15.66</c:v>
                </c:pt>
                <c:pt idx="6">
                  <c:v>#N/A</c:v>
                </c:pt>
                <c:pt idx="7">
                  <c:v>15.25</c:v>
                </c:pt>
                <c:pt idx="8">
                  <c:v>#N/A</c:v>
                </c:pt>
                <c:pt idx="9">
                  <c:v>14.16</c:v>
                </c:pt>
              </c:numCache>
            </c:numRef>
          </c:val>
          <c:extLst>
            <c:ext xmlns:c16="http://schemas.microsoft.com/office/drawing/2014/chart" uri="{C3380CC4-5D6E-409C-BE32-E72D297353CC}">
              <c16:uniqueId val="{00000008-E56B-44FF-9C51-60F086C8B803}"/>
            </c:ext>
          </c:extLst>
        </c:ser>
        <c:ser>
          <c:idx val="9"/>
          <c:order val="9"/>
          <c:tx>
            <c:strRef>
              <c:f>データシート!$A$36</c:f>
              <c:strCache>
                <c:ptCount val="1"/>
                <c:pt idx="0">
                  <c:v>泉大津市病院事業会計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0.88</c:v>
                </c:pt>
                <c:pt idx="1">
                  <c:v>#N/A</c:v>
                </c:pt>
                <c:pt idx="2">
                  <c:v>#N/A</c:v>
                </c:pt>
                <c:pt idx="3">
                  <c:v>0</c:v>
                </c:pt>
                <c:pt idx="4">
                  <c:v>#N/A</c:v>
                </c:pt>
                <c:pt idx="5">
                  <c:v>1.81</c:v>
                </c:pt>
                <c:pt idx="6">
                  <c:v>#N/A</c:v>
                </c:pt>
                <c:pt idx="7">
                  <c:v>0</c:v>
                </c:pt>
                <c:pt idx="8">
                  <c:v>1.35</c:v>
                </c:pt>
                <c:pt idx="9">
                  <c:v>#N/A</c:v>
                </c:pt>
              </c:numCache>
            </c:numRef>
          </c:val>
          <c:extLst>
            <c:ext xmlns:c16="http://schemas.microsoft.com/office/drawing/2014/chart" uri="{C3380CC4-5D6E-409C-BE32-E72D297353CC}">
              <c16:uniqueId val="{00000009-E56B-44FF-9C51-60F086C8B8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3929</c:v>
                </c:pt>
                <c:pt idx="5">
                  <c:v>3629</c:v>
                </c:pt>
                <c:pt idx="8">
                  <c:v>3281</c:v>
                </c:pt>
                <c:pt idx="11">
                  <c:v>3196</c:v>
                </c:pt>
                <c:pt idx="14">
                  <c:v>3251</c:v>
                </c:pt>
              </c:numCache>
            </c:numRef>
          </c:val>
          <c:extLst>
            <c:ext xmlns:c16="http://schemas.microsoft.com/office/drawing/2014/chart" uri="{C3380CC4-5D6E-409C-BE32-E72D297353CC}">
              <c16:uniqueId val="{00000000-B8C8-4472-BEF6-0A72A34F89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C8-4472-BEF6-0A72A34F89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561</c:v>
                </c:pt>
                <c:pt idx="3">
                  <c:v>812</c:v>
                </c:pt>
                <c:pt idx="6">
                  <c:v>446</c:v>
                </c:pt>
                <c:pt idx="9">
                  <c:v>366</c:v>
                </c:pt>
                <c:pt idx="12">
                  <c:v>42</c:v>
                </c:pt>
              </c:numCache>
            </c:numRef>
          </c:val>
          <c:extLst>
            <c:ext xmlns:c16="http://schemas.microsoft.com/office/drawing/2014/chart" uri="{C3380CC4-5D6E-409C-BE32-E72D297353CC}">
              <c16:uniqueId val="{00000002-B8C8-4472-BEF6-0A72A34F89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126</c:v>
                </c:pt>
                <c:pt idx="3">
                  <c:v>116</c:v>
                </c:pt>
                <c:pt idx="6">
                  <c:v>113</c:v>
                </c:pt>
                <c:pt idx="9">
                  <c:v>112</c:v>
                </c:pt>
                <c:pt idx="12">
                  <c:v>114</c:v>
                </c:pt>
              </c:numCache>
            </c:numRef>
          </c:val>
          <c:extLst>
            <c:ext xmlns:c16="http://schemas.microsoft.com/office/drawing/2014/chart" uri="{C3380CC4-5D6E-409C-BE32-E72D297353CC}">
              <c16:uniqueId val="{00000003-B8C8-4472-BEF6-0A72A34F89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1533</c:v>
                </c:pt>
                <c:pt idx="3">
                  <c:v>1432</c:v>
                </c:pt>
                <c:pt idx="6">
                  <c:v>1410</c:v>
                </c:pt>
                <c:pt idx="9">
                  <c:v>1341</c:v>
                </c:pt>
                <c:pt idx="12">
                  <c:v>1368</c:v>
                </c:pt>
              </c:numCache>
            </c:numRef>
          </c:val>
          <c:extLst>
            <c:ext xmlns:c16="http://schemas.microsoft.com/office/drawing/2014/chart" uri="{C3380CC4-5D6E-409C-BE32-E72D297353CC}">
              <c16:uniqueId val="{00000004-B8C8-4472-BEF6-0A72A34F89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21</c:v>
                </c:pt>
                <c:pt idx="3">
                  <c:v>0</c:v>
                </c:pt>
                <c:pt idx="6">
                  <c:v>0</c:v>
                </c:pt>
                <c:pt idx="9">
                  <c:v>0</c:v>
                </c:pt>
                <c:pt idx="12">
                  <c:v>0</c:v>
                </c:pt>
              </c:numCache>
            </c:numRef>
          </c:val>
          <c:extLst>
            <c:ext xmlns:c16="http://schemas.microsoft.com/office/drawing/2014/chart" uri="{C3380CC4-5D6E-409C-BE32-E72D297353CC}">
              <c16:uniqueId val="{00000005-B8C8-4472-BEF6-0A72A34F89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C8-4472-BEF6-0A72A34F89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2707</c:v>
                </c:pt>
                <c:pt idx="3">
                  <c:v>2753</c:v>
                </c:pt>
                <c:pt idx="6">
                  <c:v>2757</c:v>
                </c:pt>
                <c:pt idx="9">
                  <c:v>2564</c:v>
                </c:pt>
                <c:pt idx="12">
                  <c:v>2582</c:v>
                </c:pt>
              </c:numCache>
            </c:numRef>
          </c:val>
          <c:extLst>
            <c:ext xmlns:c16="http://schemas.microsoft.com/office/drawing/2014/chart" uri="{C3380CC4-5D6E-409C-BE32-E72D297353CC}">
              <c16:uniqueId val="{00000007-B8C8-4472-BEF6-0A72A34F89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1019</c:v>
                </c:pt>
                <c:pt idx="2">
                  <c:v>#N/A</c:v>
                </c:pt>
                <c:pt idx="3">
                  <c:v>#N/A</c:v>
                </c:pt>
                <c:pt idx="4">
                  <c:v>1484</c:v>
                </c:pt>
                <c:pt idx="5">
                  <c:v>#N/A</c:v>
                </c:pt>
                <c:pt idx="6">
                  <c:v>#N/A</c:v>
                </c:pt>
                <c:pt idx="7">
                  <c:v>1445</c:v>
                </c:pt>
                <c:pt idx="8">
                  <c:v>#N/A</c:v>
                </c:pt>
                <c:pt idx="9">
                  <c:v>#N/A</c:v>
                </c:pt>
                <c:pt idx="10">
                  <c:v>1187</c:v>
                </c:pt>
                <c:pt idx="11">
                  <c:v>#N/A</c:v>
                </c:pt>
                <c:pt idx="12">
                  <c:v>#N/A</c:v>
                </c:pt>
                <c:pt idx="13">
                  <c:v>855</c:v>
                </c:pt>
                <c:pt idx="14">
                  <c:v>#N/A</c:v>
                </c:pt>
              </c:numCache>
            </c:numRef>
          </c:val>
          <c:smooth val="0"/>
          <c:extLst>
            <c:ext xmlns:c16="http://schemas.microsoft.com/office/drawing/2014/chart" uri="{C3380CC4-5D6E-409C-BE32-E72D297353CC}">
              <c16:uniqueId val="{00000008-B8C8-4472-BEF6-0A72A34F89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28961</c:v>
                </c:pt>
                <c:pt idx="5">
                  <c:v>28216</c:v>
                </c:pt>
                <c:pt idx="8">
                  <c:v>27289</c:v>
                </c:pt>
                <c:pt idx="11">
                  <c:v>28669</c:v>
                </c:pt>
                <c:pt idx="14">
                  <c:v>30020</c:v>
                </c:pt>
              </c:numCache>
            </c:numRef>
          </c:val>
          <c:extLst>
            <c:ext xmlns:c16="http://schemas.microsoft.com/office/drawing/2014/chart" uri="{C3380CC4-5D6E-409C-BE32-E72D297353CC}">
              <c16:uniqueId val="{00000000-5DB6-4A8F-8835-51A289886D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8778</c:v>
                </c:pt>
                <c:pt idx="5">
                  <c:v>7881</c:v>
                </c:pt>
                <c:pt idx="8">
                  <c:v>7443</c:v>
                </c:pt>
                <c:pt idx="11">
                  <c:v>7859</c:v>
                </c:pt>
                <c:pt idx="14">
                  <c:v>8227</c:v>
                </c:pt>
              </c:numCache>
            </c:numRef>
          </c:val>
          <c:extLst>
            <c:ext xmlns:c16="http://schemas.microsoft.com/office/drawing/2014/chart" uri="{C3380CC4-5D6E-409C-BE32-E72D297353CC}">
              <c16:uniqueId val="{00000001-5DB6-4A8F-8835-51A289886D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7579</c:v>
                </c:pt>
                <c:pt idx="5">
                  <c:v>8905</c:v>
                </c:pt>
                <c:pt idx="8">
                  <c:v>9468</c:v>
                </c:pt>
                <c:pt idx="11">
                  <c:v>10158</c:v>
                </c:pt>
                <c:pt idx="14">
                  <c:v>9197</c:v>
                </c:pt>
              </c:numCache>
            </c:numRef>
          </c:val>
          <c:extLst>
            <c:ext xmlns:c16="http://schemas.microsoft.com/office/drawing/2014/chart" uri="{C3380CC4-5D6E-409C-BE32-E72D297353CC}">
              <c16:uniqueId val="{00000002-5DB6-4A8F-8835-51A289886D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B6-4A8F-8835-51A289886D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B6-4A8F-8835-51A289886D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424</c:v>
                </c:pt>
                <c:pt idx="3">
                  <c:v>433</c:v>
                </c:pt>
                <c:pt idx="6">
                  <c:v>312</c:v>
                </c:pt>
                <c:pt idx="9">
                  <c:v>0</c:v>
                </c:pt>
                <c:pt idx="12">
                  <c:v>0</c:v>
                </c:pt>
              </c:numCache>
            </c:numRef>
          </c:val>
          <c:extLst>
            <c:ext xmlns:c16="http://schemas.microsoft.com/office/drawing/2014/chart" uri="{C3380CC4-5D6E-409C-BE32-E72D297353CC}">
              <c16:uniqueId val="{00000005-5DB6-4A8F-8835-51A289886D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2673</c:v>
                </c:pt>
                <c:pt idx="3">
                  <c:v>2672</c:v>
                </c:pt>
                <c:pt idx="6">
                  <c:v>2663</c:v>
                </c:pt>
                <c:pt idx="9">
                  <c:v>2885</c:v>
                </c:pt>
                <c:pt idx="12">
                  <c:v>2962</c:v>
                </c:pt>
              </c:numCache>
            </c:numRef>
          </c:val>
          <c:extLst>
            <c:ext xmlns:c16="http://schemas.microsoft.com/office/drawing/2014/chart" uri="{C3380CC4-5D6E-409C-BE32-E72D297353CC}">
              <c16:uniqueId val="{00000006-5DB6-4A8F-8835-51A289886D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1082</c:v>
                </c:pt>
                <c:pt idx="3">
                  <c:v>1118</c:v>
                </c:pt>
                <c:pt idx="6">
                  <c:v>1156</c:v>
                </c:pt>
                <c:pt idx="9">
                  <c:v>1266</c:v>
                </c:pt>
                <c:pt idx="12">
                  <c:v>1177</c:v>
                </c:pt>
              </c:numCache>
            </c:numRef>
          </c:val>
          <c:extLst>
            <c:ext xmlns:c16="http://schemas.microsoft.com/office/drawing/2014/chart" uri="{C3380CC4-5D6E-409C-BE32-E72D297353CC}">
              <c16:uniqueId val="{00000007-5DB6-4A8F-8835-51A289886D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16297</c:v>
                </c:pt>
                <c:pt idx="3">
                  <c:v>14832</c:v>
                </c:pt>
                <c:pt idx="6">
                  <c:v>14253</c:v>
                </c:pt>
                <c:pt idx="9">
                  <c:v>15972</c:v>
                </c:pt>
                <c:pt idx="12">
                  <c:v>22429</c:v>
                </c:pt>
              </c:numCache>
            </c:numRef>
          </c:val>
          <c:extLst>
            <c:ext xmlns:c16="http://schemas.microsoft.com/office/drawing/2014/chart" uri="{C3380CC4-5D6E-409C-BE32-E72D297353CC}">
              <c16:uniqueId val="{00000008-5DB6-4A8F-8835-51A289886D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1601</c:v>
                </c:pt>
                <c:pt idx="3">
                  <c:v>806</c:v>
                </c:pt>
                <c:pt idx="6">
                  <c:v>502</c:v>
                </c:pt>
                <c:pt idx="9">
                  <c:v>463</c:v>
                </c:pt>
                <c:pt idx="12">
                  <c:v>425</c:v>
                </c:pt>
              </c:numCache>
            </c:numRef>
          </c:val>
          <c:extLst>
            <c:ext xmlns:c16="http://schemas.microsoft.com/office/drawing/2014/chart" uri="{C3380CC4-5D6E-409C-BE32-E72D297353CC}">
              <c16:uniqueId val="{00000009-5DB6-4A8F-8835-51A289886D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27560</c:v>
                </c:pt>
                <c:pt idx="3">
                  <c:v>27336</c:v>
                </c:pt>
                <c:pt idx="6">
                  <c:v>26248</c:v>
                </c:pt>
                <c:pt idx="9">
                  <c:v>27580</c:v>
                </c:pt>
                <c:pt idx="12">
                  <c:v>27658</c:v>
                </c:pt>
              </c:numCache>
            </c:numRef>
          </c:val>
          <c:extLst>
            <c:ext xmlns:c16="http://schemas.microsoft.com/office/drawing/2014/chart" uri="{C3380CC4-5D6E-409C-BE32-E72D297353CC}">
              <c16:uniqueId val="{0000000A-5DB6-4A8F-8835-51A289886D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4319</c:v>
                </c:pt>
                <c:pt idx="2">
                  <c:v>#N/A</c:v>
                </c:pt>
                <c:pt idx="3">
                  <c:v>#N/A</c:v>
                </c:pt>
                <c:pt idx="4">
                  <c:v>2195</c:v>
                </c:pt>
                <c:pt idx="5">
                  <c:v>#N/A</c:v>
                </c:pt>
                <c:pt idx="6">
                  <c:v>#N/A</c:v>
                </c:pt>
                <c:pt idx="7">
                  <c:v>935</c:v>
                </c:pt>
                <c:pt idx="8">
                  <c:v>#N/A</c:v>
                </c:pt>
                <c:pt idx="9">
                  <c:v>#N/A</c:v>
                </c:pt>
                <c:pt idx="10">
                  <c:v>1480</c:v>
                </c:pt>
                <c:pt idx="11">
                  <c:v>#N/A</c:v>
                </c:pt>
                <c:pt idx="12">
                  <c:v>#N/A</c:v>
                </c:pt>
                <c:pt idx="13">
                  <c:v>7209</c:v>
                </c:pt>
                <c:pt idx="14">
                  <c:v>#N/A</c:v>
                </c:pt>
              </c:numCache>
            </c:numRef>
          </c:val>
          <c:smooth val="0"/>
          <c:extLst>
            <c:ext xmlns:c16="http://schemas.microsoft.com/office/drawing/2014/chart" uri="{C3380CC4-5D6E-409C-BE32-E72D297353CC}">
              <c16:uniqueId val="{0000000B-5DB6-4A8F-8835-51A289886D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4834</c:v>
                </c:pt>
                <c:pt idx="1">
                  <c:v>4753</c:v>
                </c:pt>
                <c:pt idx="2">
                  <c:v>4157</c:v>
                </c:pt>
              </c:numCache>
            </c:numRef>
          </c:val>
          <c:extLst>
            <c:ext xmlns:c16="http://schemas.microsoft.com/office/drawing/2014/chart" uri="{C3380CC4-5D6E-409C-BE32-E72D297353CC}">
              <c16:uniqueId val="{00000000-AFDF-4D6B-AA1F-6CA831B828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617</c:v>
                </c:pt>
                <c:pt idx="2">
                  <c:v>605</c:v>
                </c:pt>
              </c:numCache>
            </c:numRef>
          </c:val>
          <c:extLst>
            <c:ext xmlns:c16="http://schemas.microsoft.com/office/drawing/2014/chart" uri="{C3380CC4-5D6E-409C-BE32-E72D297353CC}">
              <c16:uniqueId val="{00000001-AFDF-4D6B-AA1F-6CA831B828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4219</c:v>
                </c:pt>
                <c:pt idx="1">
                  <c:v>4507</c:v>
                </c:pt>
                <c:pt idx="2">
                  <c:v>4197</c:v>
                </c:pt>
              </c:numCache>
            </c:numRef>
          </c:val>
          <c:extLst>
            <c:ext xmlns:c16="http://schemas.microsoft.com/office/drawing/2014/chart" uri="{C3380CC4-5D6E-409C-BE32-E72D297353CC}">
              <c16:uniqueId val="{00000002-AFDF-4D6B-AA1F-6CA831B828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実質公債費比率は平成</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年度に起債許可基準である</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％を超過したが、起債発行抑制等により、平成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年度には基準を下回り、令和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a:t>
          </a:r>
          <a:r>
            <a:rPr kumimoji="1" lang="en-US" altLang="ja-JP" sz="1400">
              <a:solidFill>
                <a:sysClr val="windowText" lastClr="000000"/>
              </a:solidFill>
              <a:latin typeface="ＭＳ ゴシック" pitchFamily="49" charset="-128"/>
              <a:ea typeface="ＭＳ ゴシック" pitchFamily="49" charset="-128"/>
            </a:rPr>
            <a:t>7.4</a:t>
          </a:r>
          <a:r>
            <a:rPr kumimoji="1" lang="ja-JP" altLang="en-US" sz="1400">
              <a:solidFill>
                <a:sysClr val="windowText" lastClr="000000"/>
              </a:solidFill>
              <a:latin typeface="ＭＳ ゴシック" pitchFamily="49" charset="-128"/>
              <a:ea typeface="ＭＳ ゴシック" pitchFamily="49" charset="-128"/>
            </a:rPr>
            <a:t>％となった。</a:t>
          </a:r>
        </a:p>
        <a:p>
          <a:r>
            <a:rPr kumimoji="1" lang="ja-JP" altLang="en-US" sz="1400">
              <a:solidFill>
                <a:sysClr val="windowText" lastClr="000000"/>
              </a:solidFill>
              <a:latin typeface="ＭＳ ゴシック" pitchFamily="49" charset="-128"/>
              <a:ea typeface="ＭＳ ゴシック" pitchFamily="49" charset="-128"/>
            </a:rPr>
            <a:t>　分子を項目別に見ると、元利償還金が高い水準となっているほか、令和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年度と比べ、公営企業債の元利償還金に対する繰入金、算入公債費等が増加し、債務負担行為に基づく支出額が減少した。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　健全化法上、減債基金における満期一括償還型地方債については償還年数が</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年を上限とするため、毎年発行額の</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分の</a:t>
          </a:r>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を積み立てるものと設定されているが、本市においては当該元金の１０年分は既に返済が済んでいることから、なお残る</a:t>
          </a:r>
          <a:r>
            <a:rPr kumimoji="1" lang="en-US" altLang="ja-JP" sz="800">
              <a:latin typeface="ＭＳ ゴシック" pitchFamily="49" charset="-128"/>
              <a:ea typeface="ＭＳ ゴシック" pitchFamily="49" charset="-128"/>
            </a:rPr>
            <a:t>20</a:t>
          </a:r>
          <a:r>
            <a:rPr kumimoji="1" lang="ja-JP" altLang="en-US" sz="800">
              <a:latin typeface="ＭＳ ゴシック" pitchFamily="49" charset="-128"/>
              <a:ea typeface="ＭＳ ゴシック" pitchFamily="49" charset="-128"/>
            </a:rPr>
            <a:t>年を償還年数とし、毎年度積立相当額を</a:t>
          </a:r>
          <a:r>
            <a:rPr kumimoji="1" lang="en-US" altLang="ja-JP" sz="800">
              <a:latin typeface="ＭＳ ゴシック" pitchFamily="49" charset="-128"/>
              <a:ea typeface="ＭＳ ゴシック" pitchFamily="49" charset="-128"/>
            </a:rPr>
            <a:t>20</a:t>
          </a:r>
          <a:r>
            <a:rPr kumimoji="1" lang="ja-JP" altLang="en-US" sz="800">
              <a:latin typeface="ＭＳ ゴシック" pitchFamily="49" charset="-128"/>
              <a:ea typeface="ＭＳ ゴシック" pitchFamily="49" charset="-128"/>
            </a:rPr>
            <a:t>分の</a:t>
          </a:r>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として設定している。なお、満期一括償還地方債は令和</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年度で償還しており、残高は</a:t>
          </a:r>
          <a:r>
            <a:rPr kumimoji="1" lang="en-US" altLang="ja-JP" sz="800">
              <a:latin typeface="ＭＳ ゴシック" pitchFamily="49" charset="-128"/>
              <a:ea typeface="ＭＳ ゴシック" pitchFamily="49" charset="-128"/>
            </a:rPr>
            <a:t>0</a:t>
          </a:r>
          <a:r>
            <a:rPr kumimoji="1" lang="ja-JP" altLang="en-US" sz="800">
              <a:latin typeface="ＭＳ ゴシック" pitchFamily="49" charset="-128"/>
              <a:ea typeface="ＭＳ ゴシック" pitchFamily="49" charset="-128"/>
            </a:rPr>
            <a:t>となっている。積立額に関しては、許可年数</a:t>
          </a:r>
          <a:r>
            <a:rPr kumimoji="1" lang="en-US" altLang="ja-JP" sz="800">
              <a:latin typeface="ＭＳ ゴシック" pitchFamily="49" charset="-128"/>
              <a:ea typeface="ＭＳ ゴシック" pitchFamily="49" charset="-128"/>
            </a:rPr>
            <a:t>20</a:t>
          </a:r>
          <a:r>
            <a:rPr kumimoji="1" lang="ja-JP" altLang="en-US" sz="800">
              <a:latin typeface="ＭＳ ゴシック" pitchFamily="49" charset="-128"/>
              <a:ea typeface="ＭＳ ゴシック" pitchFamily="49" charset="-128"/>
            </a:rPr>
            <a:t>年の残り</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年を除した金額を積み立てており、そのため積立不足は生じていない状態。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将来負担比率は</a:t>
          </a:r>
          <a:r>
            <a:rPr kumimoji="1" lang="en-US" altLang="ja-JP" sz="1400">
              <a:solidFill>
                <a:sysClr val="windowText" lastClr="000000"/>
              </a:solidFill>
              <a:latin typeface="ＭＳ ゴシック" pitchFamily="49" charset="-128"/>
              <a:ea typeface="ＭＳ ゴシック" pitchFamily="49" charset="-128"/>
            </a:rPr>
            <a:t>44.6</a:t>
          </a:r>
          <a:r>
            <a:rPr kumimoji="1" lang="ja-JP" altLang="en-US" sz="1400">
              <a:solidFill>
                <a:sysClr val="windowText" lastClr="000000"/>
              </a:solidFill>
              <a:latin typeface="ＭＳ ゴシック" pitchFamily="49" charset="-128"/>
              <a:ea typeface="ＭＳ ゴシック" pitchFamily="49" charset="-128"/>
            </a:rPr>
            <a:t>％と前年度比</a:t>
          </a:r>
          <a:r>
            <a:rPr kumimoji="1" lang="en-US" altLang="ja-JP" sz="1400">
              <a:solidFill>
                <a:sysClr val="windowText" lastClr="000000"/>
              </a:solidFill>
              <a:latin typeface="ＭＳ ゴシック" pitchFamily="49" charset="-128"/>
              <a:ea typeface="ＭＳ ゴシック" pitchFamily="49" charset="-128"/>
            </a:rPr>
            <a:t>+35.1</a:t>
          </a:r>
          <a:r>
            <a:rPr kumimoji="1" lang="ja-JP" altLang="en-US" sz="1400">
              <a:solidFill>
                <a:sysClr val="windowText" lastClr="000000"/>
              </a:solidFill>
              <a:latin typeface="ＭＳ ゴシック" pitchFamily="49" charset="-128"/>
              <a:ea typeface="ＭＳ ゴシック" pitchFamily="49" charset="-128"/>
            </a:rPr>
            <a:t>ポイントとなっており、大幅に増加している。これは公営企業債等繰入見込額などの増加や充当可能基金残高の減少によるものである。</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等に係る地方債の現在高が、将来負担比率の分子の構造に多くを占める要因については、過去に実施した普通建設事業の財源として地方債を発行したことによるものである。また、公営企業債等繰入見込額も大きな割合を示しており、将来負担比率の改善をはかるには、次世代に負担を先送りしない責任ある財政運営のもと、全会計及び一部事務組合を含めた起債の抑制や、将来に備えた充当可能基金への積み増しなどによる改善を引き続き目指す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大阪府泉大津市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３か年においては、積立では、決算剰余金の財政調整基金への積立、ふるさと応援寄附金のふるさと応援基金への積立及び土地売払収入による公共施設整備基金への積立など減少傾向にある。取崩しとしては、都市施設整備基金の下水道事業会計繰出金事業への取崩しや、ふるさと応援基金活用事業への取り崩し、地域環境基金活用事業への取崩しなどが主な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財政調整基金やその他の特定目的基金について、今後も目的を推進していくために、積立や取崩しを適切に行っていく見込である。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・ふるさと応援基金：市制</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周年記念事業やあしゆびプロジェクト事業など、寄附者の意思を汲んだ各事業に要する費用に充てるため。</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・テクスピア大阪産業振興整備基金：テクスピア大阪の施設の維持管理に係る資金並びに市内の繊維産業をはじめとする地場産業の育成及び支援に係る事業に要する資金に充てるため。</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・公共施設整備基金：公共施設の整備及び大規模改修に備えた財源確保のため。</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・福祉基金：社会福祉施設の整備その他社会福祉事業に要する費用に充てるため。</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・泉大津市営住宅整備基金：市営住宅の整備事業の資金や借入金に係る償還金に充てるため。</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・ふるさと応援基金：ふるさと応援基金活用事業への充当の増により、令和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年度に比べて減少している。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・テクスピア大阪産業振興整備基金：ここ３か年においては、テクスピア大阪の貸付収入から施設の維持管理の必要経費を差し引いた額を積立てたことにより増加している。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年度に設置した基金であり、市の保有している土地の売払収入により積立が減少している。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・福祉基金：ここ３か年においては、毎年少額の積立・取崩を行っているが、金額が小さいため残高はほぼ横ばいで推移している。　</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ふるさと応援基金をはじめとするその他の特定目的基金について、今後も目的を推進していくために、積立や取崩しを適切に行っていく見込である。</a:t>
          </a: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病院事業会計への繰出金増額による財源取崩の増などにより、前年度に比べて減少している。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近年増加している災害等、また経済事情の変動等により財源不足に陥った場合に備え、毎年の収支状況を踏まえながら、今後においても、市民サービスの水準を維持しつつ、積立を行っていく見込みである。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臨時財政対策債償還基金費を積立てたものの、令和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年度に積み立てた臨時財政対策債償還基金費の一部と土地開発公社の買戻し土地の事業化に伴う繰り上げ償還相当額の一部を取り崩したため、全体としては減少した。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72,762
70,846
14.33
38,017,923
37,712,544
225,746
18,539,111
27,658,312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年度において基準財政収入額は約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億円）、基準財政需要額は約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億円）となり、財政力指数は前年度と同じく</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本市の基準財政収入額は平成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億円であったものが、平成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億円まで落ち込んだものの、平成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年度以降は市町村民税の確保等により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億円以上で推移している。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今後も市税の公平かつ適正な賦課及び徴収による歳入の確保に努める。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経常経費充当一般財源等では、主に人件費で約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億円、物件費で約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億円の増加など、歳出全体で約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経常一般財源等では、主に市民税が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億円減少、臨時財政対策債が約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億円減少となる一方、地方交付税が約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億円増加するなど歳入全体で約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これらの結果、経常収支比率は、令和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ポイントの増となった。今後も硬直した財政状況が続くことが想定されるため、引き続き事業費の圧縮等に努める。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54928</xdr:rowOff>
    </xdr:from>
    <xdr:to>
      <xdr:col>23</xdr:col>
      <xdr:colOff>133350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99178"/>
          <a:ext cx="8382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54928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84560"/>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5532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553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80010</xdr:rowOff>
    </xdr:from>
    <xdr:to>
      <xdr:col>23</xdr:col>
      <xdr:colOff>184150</xdr:colOff>
      <xdr:row>67</xdr:row>
      <xdr:rowOff>10160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147337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9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全国平均・大阪府平均・類似団体内平均値に比べていずれも下回っている。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人件費については、職員数の削減、職員給与の抑制や各種手当等の見直しによるものである。今後も引き続き、この水準を維持するよう職員数の適正な管理に努めるものである。</a:t>
          </a:r>
        </a:p>
        <a:p>
          <a:r>
            <a:rPr kumimoji="1" lang="ja-JP" altLang="en-US" sz="1300">
              <a:latin typeface="ＭＳ Ｐゴシック" panose="020B0600070205080204" pitchFamily="50" charset="-128"/>
              <a:ea typeface="ＭＳ Ｐゴシック" panose="020B0600070205080204" pitchFamily="50" charset="-128"/>
            </a:rPr>
            <a:t>　物件費については、今後も事業費の圧縮に努める。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127950</xdr:rowOff>
    </xdr:from>
    <xdr:to>
      <xdr:col>23</xdr:col>
      <xdr:colOff>133350</xdr:colOff>
      <xdr:row>80</xdr:row>
      <xdr:rowOff>166813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43950"/>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127950</xdr:rowOff>
    </xdr:from>
    <xdr:to>
      <xdr:col>19</xdr:col>
      <xdr:colOff>133350</xdr:colOff>
      <xdr:row>80</xdr:row>
      <xdr:rowOff>129111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43950"/>
          <a:ext cx="8890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98563</xdr:rowOff>
    </xdr:from>
    <xdr:to>
      <xdr:col>15</xdr:col>
      <xdr:colOff>82550</xdr:colOff>
      <xdr:row>80</xdr:row>
      <xdr:rowOff>129111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14563"/>
          <a:ext cx="889000" cy="3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65498</xdr:rowOff>
    </xdr:from>
    <xdr:to>
      <xdr:col>11</xdr:col>
      <xdr:colOff>31750</xdr:colOff>
      <xdr:row>80</xdr:row>
      <xdr:rowOff>98563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1498"/>
          <a:ext cx="889000" cy="3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116013</xdr:rowOff>
    </xdr:from>
    <xdr:to>
      <xdr:col>23</xdr:col>
      <xdr:colOff>184150</xdr:colOff>
      <xdr:row>81</xdr:row>
      <xdr:rowOff>46163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132540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7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77150</xdr:rowOff>
    </xdr:from>
    <xdr:to>
      <xdr:col>19</xdr:col>
      <xdr:colOff>184150</xdr:colOff>
      <xdr:row>81</xdr:row>
      <xdr:rowOff>7300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17477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6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78311</xdr:rowOff>
    </xdr:from>
    <xdr:to>
      <xdr:col>15</xdr:col>
      <xdr:colOff>133350</xdr:colOff>
      <xdr:row>81</xdr:row>
      <xdr:rowOff>8461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18638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47763</xdr:rowOff>
    </xdr:from>
    <xdr:to>
      <xdr:col>11</xdr:col>
      <xdr:colOff>82550</xdr:colOff>
      <xdr:row>80</xdr:row>
      <xdr:rowOff>149363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159540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14698</xdr:rowOff>
    </xdr:from>
    <xdr:to>
      <xdr:col>7</xdr:col>
      <xdr:colOff>31750</xdr:colOff>
      <xdr:row>80</xdr:row>
      <xdr:rowOff>116298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126475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現在）以降、全国市平均、類似団体内平均値を下回っており、令和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今後も引き続き、国家公務員の給与制度に準拠しながら、本市における給与水準の維持に努めていく。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148771</xdr:rowOff>
    </xdr:from>
    <xdr:to>
      <xdr:col>81</xdr:col>
      <xdr:colOff>44450</xdr:colOff>
      <xdr:row>81</xdr:row>
      <xdr:rowOff>166007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0362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81</xdr:row>
      <xdr:rowOff>166007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845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97064</xdr:rowOff>
    </xdr:from>
    <xdr:to>
      <xdr:col>72</xdr:col>
      <xdr:colOff>203200</xdr:colOff>
      <xdr:row>82</xdr:row>
      <xdr:rowOff>166914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9845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47171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258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114498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46264</xdr:rowOff>
    </xdr:from>
    <xdr:to>
      <xdr:col>73</xdr:col>
      <xdr:colOff>44450</xdr:colOff>
      <xdr:row>81</xdr:row>
      <xdr:rowOff>147864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158041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業務の民間委託推進、勧奨退職の実施（平成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まで）、団塊世代の大量退職への補充の抑制、技能労務職員の退職不補充などにより職員数を削減しており、全国平均、大阪府平均のいずれにおいても下回っている。また、採用については、今後の職員、構成を鑑み、平準化を図っているところ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69109</xdr:rowOff>
    </xdr:from>
    <xdr:to>
      <xdr:col>81</xdr:col>
      <xdr:colOff>44450</xdr:colOff>
      <xdr:row>61</xdr:row>
      <xdr:rowOff>129434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2755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69109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05440"/>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18838</xdr:rowOff>
    </xdr:from>
    <xdr:to>
      <xdr:col>72</xdr:col>
      <xdr:colOff>203200</xdr:colOff>
      <xdr:row>61</xdr:row>
      <xdr:rowOff>46990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728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10795</xdr:rowOff>
    </xdr:from>
    <xdr:to>
      <xdr:col>68</xdr:col>
      <xdr:colOff>152400</xdr:colOff>
      <xdr:row>61</xdr:row>
      <xdr:rowOff>18838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924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78634</xdr:rowOff>
    </xdr:from>
    <xdr:to>
      <xdr:col>81</xdr:col>
      <xdr:colOff>95250</xdr:colOff>
      <xdr:row>62</xdr:row>
      <xdr:rowOff>8784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50711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18309</xdr:rowOff>
    </xdr:from>
    <xdr:to>
      <xdr:col>77</xdr:col>
      <xdr:colOff>95250</xdr:colOff>
      <xdr:row>61</xdr:row>
      <xdr:rowOff>119909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104686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63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82567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139488</xdr:rowOff>
    </xdr:from>
    <xdr:to>
      <xdr:col>68</xdr:col>
      <xdr:colOff>203200</xdr:colOff>
      <xdr:row>61</xdr:row>
      <xdr:rowOff>69638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年度から起債許可基準である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％を超過していたが、平成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起債許可基準を下回った。その後も事業の平準化や地方債の発行抑制を行っていることから横ばいとなっているが、全国平均・大阪府平均を依然として超えている状況である。これは、過去に実施した普通建設事業の財源として多額の地方債を発行したことが高い要因となっている。</a:t>
          </a:r>
        </a:p>
        <a:p>
          <a:r>
            <a:rPr kumimoji="1" lang="ja-JP" altLang="en-US" sz="1300">
              <a:latin typeface="ＭＳ Ｐゴシック" panose="020B0600070205080204" pitchFamily="50" charset="-128"/>
              <a:ea typeface="ＭＳ Ｐゴシック" panose="020B0600070205080204" pitchFamily="50" charset="-128"/>
            </a:rPr>
            <a:t>　今後も地方債を財源とする事業については、その必要性等を検討したうえで実施していく。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7804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97790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826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81704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665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81704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665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％であり前年度と比較し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ポイント増加となった。これは公営企業債等繰入見込額などの増加や充当可能基金残高の減少によるものであり、依然類似団体内平均より高い数値を示している。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今後も地方債を財源とする事業については、後年度の公債費負担を考慮のうえ、可能な限り発行額の抑制に努める。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22074</xdr:rowOff>
    </xdr:from>
    <xdr:to>
      <xdr:col>81</xdr:col>
      <xdr:colOff>44450</xdr:colOff>
      <xdr:row>16</xdr:row>
      <xdr:rowOff>82490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22374"/>
          <a:ext cx="838200" cy="40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154456</xdr:rowOff>
    </xdr:from>
    <xdr:to>
      <xdr:col>77</xdr:col>
      <xdr:colOff>44450</xdr:colOff>
      <xdr:row>14</xdr:row>
      <xdr:rowOff>22074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383306"/>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154456</xdr:rowOff>
    </xdr:from>
    <xdr:to>
      <xdr:col>72</xdr:col>
      <xdr:colOff>203200</xdr:colOff>
      <xdr:row>14</xdr:row>
      <xdr:rowOff>76079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38330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76079</xdr:rowOff>
    </xdr:from>
    <xdr:to>
      <xdr:col>68</xdr:col>
      <xdr:colOff>152400</xdr:colOff>
      <xdr:row>15</xdr:row>
      <xdr:rowOff>78135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76379"/>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31690</xdr:rowOff>
    </xdr:from>
    <xdr:to>
      <xdr:col>81</xdr:col>
      <xdr:colOff>95250</xdr:colOff>
      <xdr:row>16</xdr:row>
      <xdr:rowOff>133290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3767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4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142724</xdr:rowOff>
    </xdr:from>
    <xdr:to>
      <xdr:col>77</xdr:col>
      <xdr:colOff>95250</xdr:colOff>
      <xdr:row>14</xdr:row>
      <xdr:rowOff>72874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57651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57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103656</xdr:rowOff>
    </xdr:from>
    <xdr:to>
      <xdr:col>73</xdr:col>
      <xdr:colOff>44450</xdr:colOff>
      <xdr:row>14</xdr:row>
      <xdr:rowOff>33806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18583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25279</xdr:rowOff>
    </xdr:from>
    <xdr:to>
      <xdr:col>68</xdr:col>
      <xdr:colOff>203200</xdr:colOff>
      <xdr:row>14</xdr:row>
      <xdr:rowOff>126879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111656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27335</xdr:rowOff>
    </xdr:from>
    <xdr:to>
      <xdr:col>64</xdr:col>
      <xdr:colOff>152400</xdr:colOff>
      <xdr:row>15</xdr:row>
      <xdr:rowOff>128935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113712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72,762
70,846
14.33
38,017,923
37,712,544
225,746
18,539,111
27,658,312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経常収支比率に占める人件費の割合は、全国平均値、大阪府平均値と比較すると下回ってはいるものの、類似団体内平均値と比較すると上回っている。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ポイント増加した。これは委託料の増などが主な要因である。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全国平均・類似団体内平均値と比較すると下回る水準で推移しているが、事業費の抑制を行い、現状の水準から悪化しないように努める必要がある。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60325</xdr:rowOff>
    </xdr:from>
    <xdr:to>
      <xdr:col>82</xdr:col>
      <xdr:colOff>107950</xdr:colOff>
      <xdr:row>16</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035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88900</xdr:rowOff>
    </xdr:from>
    <xdr:to>
      <xdr:col>78</xdr:col>
      <xdr:colOff>69850</xdr:colOff>
      <xdr:row>16</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606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98425</xdr:rowOff>
    </xdr:from>
    <xdr:to>
      <xdr:col>73</xdr:col>
      <xdr:colOff>180975</xdr:colOff>
      <xdr:row>15</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9872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98425</xdr:rowOff>
    </xdr:from>
    <xdr:to>
      <xdr:col>69</xdr:col>
      <xdr:colOff>92075</xdr:colOff>
      <xdr:row>15</xdr:row>
      <xdr:rowOff>41275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987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xdr:rowOff>
    </xdr:from>
    <xdr:to>
      <xdr:col>78</xdr:col>
      <xdr:colOff>120650</xdr:colOff>
      <xdr:row>16</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121302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2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38100</xdr:rowOff>
    </xdr:from>
    <xdr:to>
      <xdr:col>74</xdr:col>
      <xdr:colOff>31750</xdr:colOff>
      <xdr:row>15</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47625</xdr:rowOff>
    </xdr:from>
    <xdr:to>
      <xdr:col>69</xdr:col>
      <xdr:colOff>142875</xdr:colOff>
      <xdr:row>14</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扶助費については、大阪府平均値と比較すると下回ってはいるものの、全国平均、類似団体内平均値と比較すると上回っている。この要因としては障がい者総合支援費関連の上昇が著しいためである。</a:t>
          </a:r>
        </a:p>
        <a:p>
          <a:r>
            <a:rPr kumimoji="1" lang="ja-JP" altLang="en-US" sz="1300">
              <a:latin typeface="ＭＳ Ｐゴシック" panose="020B0600070205080204" pitchFamily="50" charset="-128"/>
              <a:ea typeface="ＭＳ Ｐゴシック" panose="020B0600070205080204" pitchFamily="50" charset="-128"/>
            </a:rPr>
            <a:t>　扶助費の増加傾向は、今後も続くと見込んでいる。今後も適切な執行に努め、扶助費の上昇を抑えるよう務める。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98425</xdr:rowOff>
    </xdr:from>
    <xdr:to>
      <xdr:col>24</xdr:col>
      <xdr:colOff>25400</xdr:colOff>
      <xdr:row>57</xdr:row>
      <xdr:rowOff>117475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710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xdr:rowOff>
    </xdr:from>
    <xdr:to>
      <xdr:col>19</xdr:col>
      <xdr:colOff>187325</xdr:colOff>
      <xdr:row>57</xdr:row>
      <xdr:rowOff>98425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758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57</xdr:row>
      <xdr:rowOff>3175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747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66675</xdr:rowOff>
    </xdr:from>
    <xdr:to>
      <xdr:col>24</xdr:col>
      <xdr:colOff>76200</xdr:colOff>
      <xdr:row>57</xdr:row>
      <xdr:rowOff>168275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38752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47625</xdr:rowOff>
    </xdr:from>
    <xdr:to>
      <xdr:col>20</xdr:col>
      <xdr:colOff>38100</xdr:colOff>
      <xdr:row>57</xdr:row>
      <xdr:rowOff>149225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134002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0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123825</xdr:rowOff>
    </xdr:from>
    <xdr:to>
      <xdr:col>15</xdr:col>
      <xdr:colOff>149225</xdr:colOff>
      <xdr:row>57</xdr:row>
      <xdr:rowOff>53975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38752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その他について、令和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年度の大幅な減少は、下水道事業会計が法適用事業となり、繰出金から補助費等に性質が変更となったためである。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近年では介護保険事業特別会計や後期高齢者医療特別会計（後期高齢者医療広域連合への負担金含む）への繰出金が増加しており、繰出金に係る経常収支比率は、今後もこの水準が続くものと考えられる。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152146</xdr:rowOff>
    </xdr:from>
    <xdr:to>
      <xdr:col>82</xdr:col>
      <xdr:colOff>107950</xdr:colOff>
      <xdr:row>58</xdr:row>
      <xdr:rowOff>17272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247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152146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425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84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60706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78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137922</xdr:rowOff>
    </xdr:from>
    <xdr:to>
      <xdr:col>82</xdr:col>
      <xdr:colOff>158750</xdr:colOff>
      <xdr:row>58</xdr:row>
      <xdr:rowOff>68072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109999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101346</xdr:rowOff>
    </xdr:from>
    <xdr:to>
      <xdr:col>78</xdr:col>
      <xdr:colOff>120650</xdr:colOff>
      <xdr:row>58</xdr:row>
      <xdr:rowOff>31496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16273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66819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xdr:rowOff>
    </xdr:from>
    <xdr:to>
      <xdr:col>65</xdr:col>
      <xdr:colOff>53975</xdr:colOff>
      <xdr:row>57</xdr:row>
      <xdr:rowOff>111506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121683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年度以降、全国平均、大阪府平均、類似団体内平均値をいずれも上回る結果となっている。これは令和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年度から下水道事業会計が法適用事業となり、繰出金から補助費等に性質が変更となり大幅な増となったためである。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今後も各企業会計においても、経費削減等の経営健全化に努めていく。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500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120142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106426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317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年度は、類似団体内平均値と比較して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要因としては、過去に実施した公共事業などのために発行した地方債の償還額が多いためと考えられる。今後も厳しい財政状況が続くことが予想されることから、地方債の発行にあたっては、基準財政需要額算入の有無も検討したうえで、発行を可能な限り抑制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57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77470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87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56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123189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56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48277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年度から、全国平均、大阪府平均、類似団体内平均値を上回る結果となった。本市の経常収支比率は、非常に硬直した状態である。</a:t>
          </a:r>
        </a:p>
        <a:p>
          <a:r>
            <a:rPr kumimoji="1" lang="ja-JP" altLang="en-US" sz="1300">
              <a:latin typeface="ＭＳ Ｐゴシック" panose="020B0600070205080204" pitchFamily="50" charset="-128"/>
              <a:ea typeface="ＭＳ Ｐゴシック" panose="020B0600070205080204" pitchFamily="50" charset="-128"/>
            </a:rPr>
            <a:t>　 扶助費の増加傾向は、今後も続くと見込んでおり、特別会計、企業会計の収支改善に伴う繰出金の減額を待たなければ、その改善は極めて厳しいと考える。当面の間は現状の水準から悪化しないように努めるものとす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78</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70915"/>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76</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29185"/>
          <a:ext cx="889000" cy="14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xdr:rowOff>
    </xdr:from>
    <xdr:to>
      <xdr:col>73</xdr:col>
      <xdr:colOff>180975</xdr:colOff>
      <xdr:row>75</xdr:row>
      <xdr:rowOff>170435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69164"/>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106426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691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34562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45991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0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167403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154064</xdr:rowOff>
    </xdr:from>
    <xdr:to>
      <xdr:col>29</xdr:col>
      <xdr:colOff>127000</xdr:colOff>
      <xdr:row>19</xdr:row>
      <xdr:rowOff>63538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7789"/>
          <a:ext cx="647700" cy="8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138841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72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63538</xdr:rowOff>
    </xdr:from>
    <xdr:to>
      <xdr:col>26</xdr:col>
      <xdr:colOff>50800</xdr:colOff>
      <xdr:row>19</xdr:row>
      <xdr:rowOff>95314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8713"/>
          <a:ext cx="698500" cy="3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95314</xdr:rowOff>
    </xdr:from>
    <xdr:to>
      <xdr:col>22</xdr:col>
      <xdr:colOff>114300</xdr:colOff>
      <xdr:row>19</xdr:row>
      <xdr:rowOff>98590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0489"/>
          <a:ext cx="698500" cy="3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98590</xdr:rowOff>
    </xdr:from>
    <xdr:to>
      <xdr:col>18</xdr:col>
      <xdr:colOff>177800</xdr:colOff>
      <xdr:row>19</xdr:row>
      <xdr:rowOff>162903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03765"/>
          <a:ext cx="698500" cy="6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103264</xdr:rowOff>
    </xdr:from>
    <xdr:to>
      <xdr:col>29</xdr:col>
      <xdr:colOff>177800</xdr:colOff>
      <xdr:row>19</xdr:row>
      <xdr:rowOff>33413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69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119791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12738</xdr:rowOff>
    </xdr:from>
    <xdr:to>
      <xdr:col>26</xdr:col>
      <xdr:colOff>101600</xdr:colOff>
      <xdr:row>19</xdr:row>
      <xdr:rowOff>114338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7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99115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4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44514</xdr:rowOff>
    </xdr:from>
    <xdr:to>
      <xdr:col>22</xdr:col>
      <xdr:colOff>165100</xdr:colOff>
      <xdr:row>19</xdr:row>
      <xdr:rowOff>146114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130891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47790</xdr:rowOff>
    </xdr:from>
    <xdr:to>
      <xdr:col>19</xdr:col>
      <xdr:colOff>38100</xdr:colOff>
      <xdr:row>19</xdr:row>
      <xdr:rowOff>149390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2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134167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112103</xdr:rowOff>
    </xdr:from>
    <xdr:to>
      <xdr:col>15</xdr:col>
      <xdr:colOff>101600</xdr:colOff>
      <xdr:row>20</xdr:row>
      <xdr:rowOff>42253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7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27030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143655</xdr:rowOff>
    </xdr:from>
    <xdr:to>
      <xdr:col>29</xdr:col>
      <xdr:colOff>127000</xdr:colOff>
      <xdr:row>35</xdr:row>
      <xdr:rowOff>290024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54005"/>
          <a:ext cx="647700" cy="14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30073</xdr:rowOff>
    </xdr:from>
    <xdr:to>
      <xdr:col>26</xdr:col>
      <xdr:colOff>50800</xdr:colOff>
      <xdr:row>35</xdr:row>
      <xdr:rowOff>143655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40423"/>
          <a:ext cx="698500" cy="113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17664</xdr:rowOff>
    </xdr:from>
    <xdr:to>
      <xdr:col>22</xdr:col>
      <xdr:colOff>114300</xdr:colOff>
      <xdr:row>35</xdr:row>
      <xdr:rowOff>30073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28014"/>
          <a:ext cx="698500" cy="12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17664</xdr:rowOff>
    </xdr:from>
    <xdr:to>
      <xdr:col>18</xdr:col>
      <xdr:colOff>177800</xdr:colOff>
      <xdr:row>35</xdr:row>
      <xdr:rowOff>226375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28014"/>
          <a:ext cx="698500" cy="20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239224</xdr:rowOff>
    </xdr:from>
    <xdr:to>
      <xdr:col>29</xdr:col>
      <xdr:colOff>177800</xdr:colOff>
      <xdr:row>35</xdr:row>
      <xdr:rowOff>340824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9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211301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92855</xdr:rowOff>
    </xdr:from>
    <xdr:to>
      <xdr:col>26</xdr:col>
      <xdr:colOff>101600</xdr:colOff>
      <xdr:row>35</xdr:row>
      <xdr:rowOff>194455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03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204632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2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322173</xdr:rowOff>
    </xdr:from>
    <xdr:to>
      <xdr:col>22</xdr:col>
      <xdr:colOff>165100</xdr:colOff>
      <xdr:row>35</xdr:row>
      <xdr:rowOff>80873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8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91051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5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309764</xdr:rowOff>
    </xdr:from>
    <xdr:to>
      <xdr:col>19</xdr:col>
      <xdr:colOff>38100</xdr:colOff>
      <xdr:row>35</xdr:row>
      <xdr:rowOff>68464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7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78641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4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175575</xdr:rowOff>
    </xdr:from>
    <xdr:to>
      <xdr:col>15</xdr:col>
      <xdr:colOff>101600</xdr:colOff>
      <xdr:row>35</xdr:row>
      <xdr:rowOff>277175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287352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72,762
70,846
14.33
38,017,923
37,712,544
225,746
18,539,111
27,658,312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48227</xdr:rowOff>
    </xdr:from>
    <xdr:to>
      <xdr:col>24</xdr:col>
      <xdr:colOff>63500</xdr:colOff>
      <xdr:row>37</xdr:row>
      <xdr:rowOff>51281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0427"/>
          <a:ext cx="838200" cy="17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51281</xdr:rowOff>
    </xdr:from>
    <xdr:to>
      <xdr:col>19</xdr:col>
      <xdr:colOff>177800</xdr:colOff>
      <xdr:row>37</xdr:row>
      <xdr:rowOff>63364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493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53436</xdr:rowOff>
    </xdr:from>
    <xdr:to>
      <xdr:col>15</xdr:col>
      <xdr:colOff>50800</xdr:colOff>
      <xdr:row>37</xdr:row>
      <xdr:rowOff>63364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97086"/>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53436</xdr:rowOff>
    </xdr:from>
    <xdr:to>
      <xdr:col>10</xdr:col>
      <xdr:colOff>114300</xdr:colOff>
      <xdr:row>37</xdr:row>
      <xdr:rowOff>136728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7086"/>
          <a:ext cx="889000" cy="8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168877</xdr:rowOff>
    </xdr:from>
    <xdr:to>
      <xdr:col>24</xdr:col>
      <xdr:colOff>114300</xdr:colOff>
      <xdr:row>36</xdr:row>
      <xdr:rowOff>99027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20304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481</xdr:rowOff>
    </xdr:from>
    <xdr:to>
      <xdr:col>20</xdr:col>
      <xdr:colOff>38100</xdr:colOff>
      <xdr:row>37</xdr:row>
      <xdr:rowOff>102081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93208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12564</xdr:rowOff>
    </xdr:from>
    <xdr:to>
      <xdr:col>15</xdr:col>
      <xdr:colOff>101600</xdr:colOff>
      <xdr:row>37</xdr:row>
      <xdr:rowOff>114164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105291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2636</xdr:rowOff>
    </xdr:from>
    <xdr:to>
      <xdr:col>10</xdr:col>
      <xdr:colOff>165100</xdr:colOff>
      <xdr:row>37</xdr:row>
      <xdr:rowOff>104236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95363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85928</xdr:rowOff>
    </xdr:from>
    <xdr:to>
      <xdr:col>6</xdr:col>
      <xdr:colOff>38100</xdr:colOff>
      <xdr:row>38</xdr:row>
      <xdr:rowOff>16078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53413</xdr:rowOff>
    </xdr:from>
    <xdr:to>
      <xdr:col>24</xdr:col>
      <xdr:colOff>63500</xdr:colOff>
      <xdr:row>58</xdr:row>
      <xdr:rowOff>68080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7513"/>
          <a:ext cx="838200" cy="1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58148</xdr:rowOff>
    </xdr:from>
    <xdr:to>
      <xdr:col>19</xdr:col>
      <xdr:colOff>177800</xdr:colOff>
      <xdr:row>58</xdr:row>
      <xdr:rowOff>68080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2248"/>
          <a:ext cx="88900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58148</xdr:rowOff>
    </xdr:from>
    <xdr:to>
      <xdr:col>15</xdr:col>
      <xdr:colOff>50800</xdr:colOff>
      <xdr:row>58</xdr:row>
      <xdr:rowOff>85665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2248"/>
          <a:ext cx="889000" cy="2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85665</xdr:rowOff>
    </xdr:from>
    <xdr:to>
      <xdr:col>10</xdr:col>
      <xdr:colOff>114300</xdr:colOff>
      <xdr:row>58</xdr:row>
      <xdr:rowOff>104313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29765"/>
          <a:ext cx="889000" cy="1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2613</xdr:rowOff>
    </xdr:from>
    <xdr:to>
      <xdr:col>24</xdr:col>
      <xdr:colOff>114300</xdr:colOff>
      <xdr:row>58</xdr:row>
      <xdr:rowOff>104213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17280</xdr:rowOff>
    </xdr:from>
    <xdr:to>
      <xdr:col>20</xdr:col>
      <xdr:colOff>38100</xdr:colOff>
      <xdr:row>58</xdr:row>
      <xdr:rowOff>118880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110007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7348</xdr:rowOff>
    </xdr:from>
    <xdr:to>
      <xdr:col>15</xdr:col>
      <xdr:colOff>101600</xdr:colOff>
      <xdr:row>58</xdr:row>
      <xdr:rowOff>108948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100075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34865</xdr:rowOff>
    </xdr:from>
    <xdr:to>
      <xdr:col>10</xdr:col>
      <xdr:colOff>165100</xdr:colOff>
      <xdr:row>58</xdr:row>
      <xdr:rowOff>136465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7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127592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53513</xdr:rowOff>
    </xdr:from>
    <xdr:to>
      <xdr:col>6</xdr:col>
      <xdr:colOff>38100</xdr:colOff>
      <xdr:row>58</xdr:row>
      <xdr:rowOff>155113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146240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116763</xdr:rowOff>
    </xdr:from>
    <xdr:to>
      <xdr:col>24</xdr:col>
      <xdr:colOff>63500</xdr:colOff>
      <xdr:row>78</xdr:row>
      <xdr:rowOff>125298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89863"/>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116763</xdr:rowOff>
    </xdr:from>
    <xdr:to>
      <xdr:col>19</xdr:col>
      <xdr:colOff>177800</xdr:colOff>
      <xdr:row>78</xdr:row>
      <xdr:rowOff>131623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89863"/>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122937</xdr:rowOff>
    </xdr:from>
    <xdr:to>
      <xdr:col>15</xdr:col>
      <xdr:colOff>50800</xdr:colOff>
      <xdr:row>78</xdr:row>
      <xdr:rowOff>131623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96037"/>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122937</xdr:rowOff>
    </xdr:from>
    <xdr:to>
      <xdr:col>10</xdr:col>
      <xdr:colOff>114300</xdr:colOff>
      <xdr:row>78</xdr:row>
      <xdr:rowOff>131966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96037"/>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74498</xdr:rowOff>
    </xdr:from>
    <xdr:to>
      <xdr:col>24</xdr:col>
      <xdr:colOff>114300</xdr:colOff>
      <xdr:row>79</xdr:row>
      <xdr:rowOff>4648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4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160875</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65963</xdr:rowOff>
    </xdr:from>
    <xdr:to>
      <xdr:col>20</xdr:col>
      <xdr:colOff>38100</xdr:colOff>
      <xdr:row>78</xdr:row>
      <xdr:rowOff>167563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158690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80823</xdr:rowOff>
    </xdr:from>
    <xdr:to>
      <xdr:col>15</xdr:col>
      <xdr:colOff>101600</xdr:colOff>
      <xdr:row>79</xdr:row>
      <xdr:rowOff>10973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72137</xdr:rowOff>
    </xdr:from>
    <xdr:to>
      <xdr:col>10</xdr:col>
      <xdr:colOff>165100</xdr:colOff>
      <xdr:row>79</xdr:row>
      <xdr:rowOff>2287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164864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81166</xdr:rowOff>
    </xdr:from>
    <xdr:to>
      <xdr:col>6</xdr:col>
      <xdr:colOff>38100</xdr:colOff>
      <xdr:row>79</xdr:row>
      <xdr:rowOff>11316</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2443</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87351</xdr:rowOff>
    </xdr:from>
    <xdr:to>
      <xdr:col>24</xdr:col>
      <xdr:colOff>63500</xdr:colOff>
      <xdr:row>96</xdr:row>
      <xdr:rowOff>162114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375101"/>
          <a:ext cx="838200" cy="24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145982</xdr:rowOff>
    </xdr:from>
    <xdr:to>
      <xdr:col>19</xdr:col>
      <xdr:colOff>177800</xdr:colOff>
      <xdr:row>96</xdr:row>
      <xdr:rowOff>162114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605182"/>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19979</xdr:rowOff>
    </xdr:from>
    <xdr:to>
      <xdr:col>15</xdr:col>
      <xdr:colOff>50800</xdr:colOff>
      <xdr:row>96</xdr:row>
      <xdr:rowOff>145982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479179"/>
          <a:ext cx="889000" cy="1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19979</xdr:rowOff>
    </xdr:from>
    <xdr:to>
      <xdr:col>10</xdr:col>
      <xdr:colOff>114300</xdr:colOff>
      <xdr:row>97</xdr:row>
      <xdr:rowOff>164182</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479179"/>
          <a:ext cx="889000" cy="3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36551</xdr:rowOff>
    </xdr:from>
    <xdr:to>
      <xdr:col>24</xdr:col>
      <xdr:colOff>114300</xdr:colOff>
      <xdr:row>95</xdr:row>
      <xdr:rowOff>138151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3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59428</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17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111314</xdr:rowOff>
    </xdr:from>
    <xdr:to>
      <xdr:col>20</xdr:col>
      <xdr:colOff>38100</xdr:colOff>
      <xdr:row>97</xdr:row>
      <xdr:rowOff>41464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7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57991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4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95182</xdr:rowOff>
    </xdr:from>
    <xdr:to>
      <xdr:col>15</xdr:col>
      <xdr:colOff>101600</xdr:colOff>
      <xdr:row>97</xdr:row>
      <xdr:rowOff>25332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55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41859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32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140629</xdr:rowOff>
    </xdr:from>
    <xdr:to>
      <xdr:col>10</xdr:col>
      <xdr:colOff>165100</xdr:colOff>
      <xdr:row>96</xdr:row>
      <xdr:rowOff>70779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87306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20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113382</xdr:rowOff>
    </xdr:from>
    <xdr:to>
      <xdr:col>6</xdr:col>
      <xdr:colOff>38100</xdr:colOff>
      <xdr:row>98</xdr:row>
      <xdr:rowOff>43532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60059</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51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64270</xdr:rowOff>
    </xdr:from>
    <xdr:to>
      <xdr:col>55</xdr:col>
      <xdr:colOff>0</xdr:colOff>
      <xdr:row>36</xdr:row>
      <xdr:rowOff>29317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065020"/>
          <a:ext cx="838200" cy="13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64270</xdr:rowOff>
    </xdr:from>
    <xdr:to>
      <xdr:col>50</xdr:col>
      <xdr:colOff>114300</xdr:colOff>
      <xdr:row>36</xdr:row>
      <xdr:rowOff>62746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065020"/>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62746</xdr:rowOff>
    </xdr:from>
    <xdr:to>
      <xdr:col>45</xdr:col>
      <xdr:colOff>177800</xdr:colOff>
      <xdr:row>36</xdr:row>
      <xdr:rowOff>71074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34946"/>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135098</xdr:rowOff>
    </xdr:from>
    <xdr:to>
      <xdr:col>41</xdr:col>
      <xdr:colOff>50800</xdr:colOff>
      <xdr:row>36</xdr:row>
      <xdr:rowOff>71074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50048"/>
          <a:ext cx="889000" cy="79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149967</xdr:rowOff>
    </xdr:from>
    <xdr:to>
      <xdr:col>55</xdr:col>
      <xdr:colOff>50800</xdr:colOff>
      <xdr:row>36</xdr:row>
      <xdr:rowOff>80117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0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13470</xdr:rowOff>
    </xdr:from>
    <xdr:to>
      <xdr:col>50</xdr:col>
      <xdr:colOff>165100</xdr:colOff>
      <xdr:row>35</xdr:row>
      <xdr:rowOff>115070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0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131597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78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11946</xdr:rowOff>
    </xdr:from>
    <xdr:to>
      <xdr:col>46</xdr:col>
      <xdr:colOff>38100</xdr:colOff>
      <xdr:row>36</xdr:row>
      <xdr:rowOff>113546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130073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20274</xdr:rowOff>
    </xdr:from>
    <xdr:to>
      <xdr:col>41</xdr:col>
      <xdr:colOff>101600</xdr:colOff>
      <xdr:row>36</xdr:row>
      <xdr:rowOff>121874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138401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84298</xdr:rowOff>
    </xdr:from>
    <xdr:to>
      <xdr:col>36</xdr:col>
      <xdr:colOff>165100</xdr:colOff>
      <xdr:row>32</xdr:row>
      <xdr:rowOff>14448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9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30975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17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99238</xdr:rowOff>
    </xdr:from>
    <xdr:to>
      <xdr:col>55</xdr:col>
      <xdr:colOff>0</xdr:colOff>
      <xdr:row>56</xdr:row>
      <xdr:rowOff>53735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57538"/>
          <a:ext cx="838200" cy="29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99238</xdr:rowOff>
    </xdr:from>
    <xdr:to>
      <xdr:col>50</xdr:col>
      <xdr:colOff>114300</xdr:colOff>
      <xdr:row>57</xdr:row>
      <xdr:rowOff>9169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357538"/>
          <a:ext cx="889000" cy="42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155909</xdr:rowOff>
    </xdr:from>
    <xdr:to>
      <xdr:col>45</xdr:col>
      <xdr:colOff>177800</xdr:colOff>
      <xdr:row>57</xdr:row>
      <xdr:rowOff>9169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57109"/>
          <a:ext cx="889000" cy="2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155909</xdr:rowOff>
    </xdr:from>
    <xdr:to>
      <xdr:col>41</xdr:col>
      <xdr:colOff>50800</xdr:colOff>
      <xdr:row>57</xdr:row>
      <xdr:rowOff>129249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57109"/>
          <a:ext cx="889000" cy="14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2935</xdr:rowOff>
    </xdr:from>
    <xdr:to>
      <xdr:col>55</xdr:col>
      <xdr:colOff>50800</xdr:colOff>
      <xdr:row>56</xdr:row>
      <xdr:rowOff>104535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25812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48438</xdr:rowOff>
    </xdr:from>
    <xdr:to>
      <xdr:col>50</xdr:col>
      <xdr:colOff>165100</xdr:colOff>
      <xdr:row>54</xdr:row>
      <xdr:rowOff>150038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30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166565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8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129819</xdr:rowOff>
    </xdr:from>
    <xdr:to>
      <xdr:col>46</xdr:col>
      <xdr:colOff>38100</xdr:colOff>
      <xdr:row>57</xdr:row>
      <xdr:rowOff>59969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51096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2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105109</xdr:rowOff>
    </xdr:from>
    <xdr:to>
      <xdr:col>41</xdr:col>
      <xdr:colOff>101600</xdr:colOff>
      <xdr:row>57</xdr:row>
      <xdr:rowOff>35259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0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26386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9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78449</xdr:rowOff>
    </xdr:from>
    <xdr:to>
      <xdr:col>36</xdr:col>
      <xdr:colOff>165100</xdr:colOff>
      <xdr:row>58</xdr:row>
      <xdr:rowOff>8599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171176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4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31877</xdr:rowOff>
    </xdr:from>
    <xdr:to>
      <xdr:col>55</xdr:col>
      <xdr:colOff>0</xdr:colOff>
      <xdr:row>78</xdr:row>
      <xdr:rowOff>163494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04977"/>
          <a:ext cx="838200" cy="13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31877</xdr:rowOff>
    </xdr:from>
    <xdr:to>
      <xdr:col>50</xdr:col>
      <xdr:colOff>114300</xdr:colOff>
      <xdr:row>79</xdr:row>
      <xdr:rowOff>36221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04977"/>
          <a:ext cx="889000" cy="1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72225</xdr:rowOff>
    </xdr:from>
    <xdr:to>
      <xdr:col>45</xdr:col>
      <xdr:colOff>177800</xdr:colOff>
      <xdr:row>79</xdr:row>
      <xdr:rowOff>36221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45325"/>
          <a:ext cx="889000" cy="1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72225</xdr:rowOff>
    </xdr:from>
    <xdr:to>
      <xdr:col>41</xdr:col>
      <xdr:colOff>50800</xdr:colOff>
      <xdr:row>78</xdr:row>
      <xdr:rowOff>135223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45325"/>
          <a:ext cx="889000" cy="6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112694</xdr:rowOff>
    </xdr:from>
    <xdr:to>
      <xdr:col>55</xdr:col>
      <xdr:colOff>50800</xdr:colOff>
      <xdr:row>79</xdr:row>
      <xdr:rowOff>42844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27621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152527</xdr:rowOff>
    </xdr:from>
    <xdr:to>
      <xdr:col>50</xdr:col>
      <xdr:colOff>165100</xdr:colOff>
      <xdr:row>78</xdr:row>
      <xdr:rowOff>82677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73804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156871</xdr:rowOff>
    </xdr:from>
    <xdr:to>
      <xdr:col>46</xdr:col>
      <xdr:colOff>38100</xdr:colOff>
      <xdr:row>79</xdr:row>
      <xdr:rowOff>87021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78148</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2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21425</xdr:rowOff>
    </xdr:from>
    <xdr:to>
      <xdr:col>41</xdr:col>
      <xdr:colOff>101600</xdr:colOff>
      <xdr:row>78</xdr:row>
      <xdr:rowOff>123025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114152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84423</xdr:rowOff>
    </xdr:from>
    <xdr:to>
      <xdr:col>36</xdr:col>
      <xdr:colOff>165100</xdr:colOff>
      <xdr:row>79</xdr:row>
      <xdr:rowOff>14573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5700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166396</xdr:rowOff>
    </xdr:from>
    <xdr:to>
      <xdr:col>55</xdr:col>
      <xdr:colOff>0</xdr:colOff>
      <xdr:row>95</xdr:row>
      <xdr:rowOff>138049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282696"/>
          <a:ext cx="838200" cy="1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166396</xdr:rowOff>
    </xdr:from>
    <xdr:to>
      <xdr:col>50</xdr:col>
      <xdr:colOff>114300</xdr:colOff>
      <xdr:row>96</xdr:row>
      <xdr:rowOff>159855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82696"/>
          <a:ext cx="889000" cy="3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159855</xdr:rowOff>
    </xdr:from>
    <xdr:to>
      <xdr:col>45</xdr:col>
      <xdr:colOff>177800</xdr:colOff>
      <xdr:row>97</xdr:row>
      <xdr:rowOff>87364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19055"/>
          <a:ext cx="889000" cy="9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87364</xdr:rowOff>
    </xdr:from>
    <xdr:to>
      <xdr:col>41</xdr:col>
      <xdr:colOff>50800</xdr:colOff>
      <xdr:row>98</xdr:row>
      <xdr:rowOff>18111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18014"/>
          <a:ext cx="889000" cy="10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87249</xdr:rowOff>
    </xdr:from>
    <xdr:to>
      <xdr:col>55</xdr:col>
      <xdr:colOff>50800</xdr:colOff>
      <xdr:row>96</xdr:row>
      <xdr:rowOff>17399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110126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115596</xdr:rowOff>
    </xdr:from>
    <xdr:to>
      <xdr:col>50</xdr:col>
      <xdr:colOff>165100</xdr:colOff>
      <xdr:row>95</xdr:row>
      <xdr:rowOff>45746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62273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109055</xdr:rowOff>
    </xdr:from>
    <xdr:to>
      <xdr:col>46</xdr:col>
      <xdr:colOff>38100</xdr:colOff>
      <xdr:row>97</xdr:row>
      <xdr:rowOff>39205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55732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36564</xdr:rowOff>
    </xdr:from>
    <xdr:to>
      <xdr:col>41</xdr:col>
      <xdr:colOff>101600</xdr:colOff>
      <xdr:row>97</xdr:row>
      <xdr:rowOff>138164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129291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5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138761</xdr:rowOff>
    </xdr:from>
    <xdr:to>
      <xdr:col>36</xdr:col>
      <xdr:colOff>165100</xdr:colOff>
      <xdr:row>98</xdr:row>
      <xdr:rowOff>68911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60038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6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107708</xdr:rowOff>
    </xdr:from>
    <xdr:to>
      <xdr:col>85</xdr:col>
      <xdr:colOff>127000</xdr:colOff>
      <xdr:row>76</xdr:row>
      <xdr:rowOff>113627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37908"/>
          <a:ext cx="838200" cy="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81014</xdr:rowOff>
    </xdr:from>
    <xdr:to>
      <xdr:col>81</xdr:col>
      <xdr:colOff>50800</xdr:colOff>
      <xdr:row>76</xdr:row>
      <xdr:rowOff>113627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11214"/>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81014</xdr:rowOff>
    </xdr:from>
    <xdr:to>
      <xdr:col>76</xdr:col>
      <xdr:colOff>114300</xdr:colOff>
      <xdr:row>76</xdr:row>
      <xdr:rowOff>85116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11214"/>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85116</xdr:rowOff>
    </xdr:from>
    <xdr:to>
      <xdr:col>71</xdr:col>
      <xdr:colOff>177800</xdr:colOff>
      <xdr:row>76</xdr:row>
      <xdr:rowOff>88875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15316"/>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56908</xdr:rowOff>
    </xdr:from>
    <xdr:to>
      <xdr:col>85</xdr:col>
      <xdr:colOff>177800</xdr:colOff>
      <xdr:row>76</xdr:row>
      <xdr:rowOff>158508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79786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3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62827</xdr:rowOff>
    </xdr:from>
    <xdr:to>
      <xdr:col>81</xdr:col>
      <xdr:colOff>101600</xdr:colOff>
      <xdr:row>76</xdr:row>
      <xdr:rowOff>164427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155554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8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30214</xdr:rowOff>
    </xdr:from>
    <xdr:to>
      <xdr:col>76</xdr:col>
      <xdr:colOff>165100</xdr:colOff>
      <xdr:row>76</xdr:row>
      <xdr:rowOff>131814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148341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34316</xdr:rowOff>
    </xdr:from>
    <xdr:to>
      <xdr:col>72</xdr:col>
      <xdr:colOff>38100</xdr:colOff>
      <xdr:row>76</xdr:row>
      <xdr:rowOff>135916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152443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38075</xdr:rowOff>
    </xdr:from>
    <xdr:to>
      <xdr:col>67</xdr:col>
      <xdr:colOff>101600</xdr:colOff>
      <xdr:row>76</xdr:row>
      <xdr:rowOff>139675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156201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33978</xdr:rowOff>
    </xdr:from>
    <xdr:to>
      <xdr:col>85</xdr:col>
      <xdr:colOff>127000</xdr:colOff>
      <xdr:row>97</xdr:row>
      <xdr:rowOff>144821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64628"/>
          <a:ext cx="838200" cy="1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33978</xdr:rowOff>
    </xdr:from>
    <xdr:to>
      <xdr:col>81</xdr:col>
      <xdr:colOff>50800</xdr:colOff>
      <xdr:row>97</xdr:row>
      <xdr:rowOff>149730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64628"/>
          <a:ext cx="889000" cy="11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121824</xdr:rowOff>
    </xdr:from>
    <xdr:to>
      <xdr:col>76</xdr:col>
      <xdr:colOff>114300</xdr:colOff>
      <xdr:row>97</xdr:row>
      <xdr:rowOff>149730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52474"/>
          <a:ext cx="889000" cy="2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121824</xdr:rowOff>
    </xdr:from>
    <xdr:to>
      <xdr:col>71</xdr:col>
      <xdr:colOff>177800</xdr:colOff>
      <xdr:row>97</xdr:row>
      <xdr:rowOff>164288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2474"/>
          <a:ext cx="889000" cy="4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94021</xdr:rowOff>
    </xdr:from>
    <xdr:to>
      <xdr:col>85</xdr:col>
      <xdr:colOff>177800</xdr:colOff>
      <xdr:row>98</xdr:row>
      <xdr:rowOff>24171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72448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154628</xdr:rowOff>
    </xdr:from>
    <xdr:to>
      <xdr:col>81</xdr:col>
      <xdr:colOff>101600</xdr:colOff>
      <xdr:row>97</xdr:row>
      <xdr:rowOff>84778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1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101305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98930</xdr:rowOff>
    </xdr:from>
    <xdr:to>
      <xdr:col>76</xdr:col>
      <xdr:colOff>165100</xdr:colOff>
      <xdr:row>98</xdr:row>
      <xdr:rowOff>29080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20207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2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71024</xdr:rowOff>
    </xdr:from>
    <xdr:to>
      <xdr:col>72</xdr:col>
      <xdr:colOff>38100</xdr:colOff>
      <xdr:row>98</xdr:row>
      <xdr:rowOff>1174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163751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9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113488</xdr:rowOff>
    </xdr:from>
    <xdr:to>
      <xdr:col>67</xdr:col>
      <xdr:colOff>101600</xdr:colOff>
      <xdr:row>98</xdr:row>
      <xdr:rowOff>43638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4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60165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73139</xdr:rowOff>
    </xdr:from>
    <xdr:to>
      <xdr:col>116</xdr:col>
      <xdr:colOff>63500</xdr:colOff>
      <xdr:row>74</xdr:row>
      <xdr:rowOff>330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588989"/>
          <a:ext cx="838200" cy="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330</xdr:rowOff>
    </xdr:from>
    <xdr:to>
      <xdr:col>111</xdr:col>
      <xdr:colOff>177800</xdr:colOff>
      <xdr:row>74</xdr:row>
      <xdr:rowOff>105676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87630"/>
          <a:ext cx="889000" cy="1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105676</xdr:rowOff>
    </xdr:from>
    <xdr:to>
      <xdr:col>107</xdr:col>
      <xdr:colOff>50800</xdr:colOff>
      <xdr:row>75</xdr:row>
      <xdr:rowOff>7417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92976"/>
          <a:ext cx="889000" cy="7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7417</xdr:rowOff>
    </xdr:from>
    <xdr:to>
      <xdr:col>102</xdr:col>
      <xdr:colOff>114300</xdr:colOff>
      <xdr:row>75</xdr:row>
      <xdr:rowOff>51956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66167"/>
          <a:ext cx="8890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22339</xdr:rowOff>
    </xdr:from>
    <xdr:to>
      <xdr:col>116</xdr:col>
      <xdr:colOff>114300</xdr:colOff>
      <xdr:row>73</xdr:row>
      <xdr:rowOff>123939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45216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120980</xdr:rowOff>
    </xdr:from>
    <xdr:to>
      <xdr:col>112</xdr:col>
      <xdr:colOff>38100</xdr:colOff>
      <xdr:row>74</xdr:row>
      <xdr:rowOff>51130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67657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1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54876</xdr:rowOff>
    </xdr:from>
    <xdr:to>
      <xdr:col>107</xdr:col>
      <xdr:colOff>101600</xdr:colOff>
      <xdr:row>74</xdr:row>
      <xdr:rowOff>156476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1553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1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128067</xdr:rowOff>
    </xdr:from>
    <xdr:to>
      <xdr:col>102</xdr:col>
      <xdr:colOff>165100</xdr:colOff>
      <xdr:row>75</xdr:row>
      <xdr:rowOff>58217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74744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xdr:rowOff>
    </xdr:from>
    <xdr:to>
      <xdr:col>98</xdr:col>
      <xdr:colOff>38100</xdr:colOff>
      <xdr:row>75</xdr:row>
      <xdr:rowOff>102756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119283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74,602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円となっており、全国平均・大阪府平均を下回っている。令和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年度に比べ増加している要因は、主に職員給の増などによるものである。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66,422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円となっており、一般家庭ごみ収集事業や小学校施設整備事業などの増により増加となった。なお、全国平均、類似団体内平均値を下回った。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154,059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定額減税事業などの増により増加となった。障がい者総合支援給付費等が増加していることも全国平均・類似団体内平均値を上回る要因であるが、大阪府平均が全国平均を上回っていることからも、大阪府内においては、全国的に見ても扶助費が高い傾向にある。今後も社会保障経費の増加が見込まれ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69,486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円となっており、全国平均・大阪府平均・類似団体内平均値をいずれも上回っている。令和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年度に比べ減少している要因は、主に物価高騰対策給付金の減などによるものである。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51,397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円となっており、公園施設整備事業や小学校施設整備事業などの減により、減少した。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35,519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円となっており、収支状況を見込んだうえで、起債の発行を抑制したことなども奏功し、横ばいであるものの、類似団体内平均値を上回った。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●積立金については、住民一人当たり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18,190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円となっており、減債基金積立事業の減が主な要因となり、全体として減少となった。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●繰出金については、住民一人当たり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46,247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比べて増となっている。後期高齢者医療特別会計、介護保険事業特別会計や国民健康保険事業特別会計への繰出が増加していることにより、全国平均・大阪府平均・類似団体内平均値のいずれよりも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72,762
70,846
14.33
38,017,923
37,712,544
225,746
18,539,111
27,658,312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123241</xdr:rowOff>
    </xdr:from>
    <xdr:to>
      <xdr:col>24</xdr:col>
      <xdr:colOff>63500</xdr:colOff>
      <xdr:row>35</xdr:row>
      <xdr:rowOff>12598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2541"/>
          <a:ext cx="8382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3912</xdr:rowOff>
    </xdr:from>
    <xdr:to>
      <xdr:col>19</xdr:col>
      <xdr:colOff>177800</xdr:colOff>
      <xdr:row>35</xdr:row>
      <xdr:rowOff>12598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0466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162560</xdr:rowOff>
    </xdr:from>
    <xdr:to>
      <xdr:col>15</xdr:col>
      <xdr:colOff>50800</xdr:colOff>
      <xdr:row>35</xdr:row>
      <xdr:rowOff>3912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9186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162560</xdr:rowOff>
    </xdr:from>
    <xdr:to>
      <xdr:col>10</xdr:col>
      <xdr:colOff>114300</xdr:colOff>
      <xdr:row>35</xdr:row>
      <xdr:rowOff>27686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91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72441</xdr:rowOff>
    </xdr:from>
    <xdr:to>
      <xdr:col>24</xdr:col>
      <xdr:colOff>114300</xdr:colOff>
      <xdr:row>35</xdr:row>
      <xdr:rowOff>2591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95318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133248</xdr:rowOff>
    </xdr:from>
    <xdr:to>
      <xdr:col>20</xdr:col>
      <xdr:colOff>38100</xdr:colOff>
      <xdr:row>35</xdr:row>
      <xdr:rowOff>63398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79925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124562</xdr:rowOff>
    </xdr:from>
    <xdr:to>
      <xdr:col>15</xdr:col>
      <xdr:colOff>101600</xdr:colOff>
      <xdr:row>35</xdr:row>
      <xdr:rowOff>54712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71239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111760</xdr:rowOff>
    </xdr:from>
    <xdr:to>
      <xdr:col>10</xdr:col>
      <xdr:colOff>165100</xdr:colOff>
      <xdr:row>35</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58437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32427</xdr:rowOff>
    </xdr:from>
    <xdr:to>
      <xdr:col>24</xdr:col>
      <xdr:colOff>63500</xdr:colOff>
      <xdr:row>57</xdr:row>
      <xdr:rowOff>82243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5077"/>
          <a:ext cx="838200" cy="4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32427</xdr:rowOff>
    </xdr:from>
    <xdr:to>
      <xdr:col>19</xdr:col>
      <xdr:colOff>177800</xdr:colOff>
      <xdr:row>57</xdr:row>
      <xdr:rowOff>125331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05077"/>
          <a:ext cx="889000" cy="9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124684</xdr:rowOff>
    </xdr:from>
    <xdr:to>
      <xdr:col>15</xdr:col>
      <xdr:colOff>50800</xdr:colOff>
      <xdr:row>57</xdr:row>
      <xdr:rowOff>125331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7334"/>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56444</xdr:rowOff>
    </xdr:from>
    <xdr:to>
      <xdr:col>10</xdr:col>
      <xdr:colOff>114300</xdr:colOff>
      <xdr:row>57</xdr:row>
      <xdr:rowOff>124684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14744"/>
          <a:ext cx="889000" cy="58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31443</xdr:rowOff>
    </xdr:from>
    <xdr:to>
      <xdr:col>24</xdr:col>
      <xdr:colOff>114300</xdr:colOff>
      <xdr:row>57</xdr:row>
      <xdr:rowOff>133043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9870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153077</xdr:rowOff>
    </xdr:from>
    <xdr:to>
      <xdr:col>20</xdr:col>
      <xdr:colOff>38100</xdr:colOff>
      <xdr:row>57</xdr:row>
      <xdr:rowOff>83227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74354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74531</xdr:rowOff>
    </xdr:from>
    <xdr:to>
      <xdr:col>15</xdr:col>
      <xdr:colOff>101600</xdr:colOff>
      <xdr:row>58</xdr:row>
      <xdr:rowOff>4681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167258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73884</xdr:rowOff>
    </xdr:from>
    <xdr:to>
      <xdr:col>10</xdr:col>
      <xdr:colOff>165100</xdr:colOff>
      <xdr:row>58</xdr:row>
      <xdr:rowOff>4034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166611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5644</xdr:rowOff>
    </xdr:from>
    <xdr:to>
      <xdr:col>6</xdr:col>
      <xdr:colOff>38100</xdr:colOff>
      <xdr:row>54</xdr:row>
      <xdr:rowOff>107244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98371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87295</xdr:rowOff>
    </xdr:from>
    <xdr:to>
      <xdr:col>24</xdr:col>
      <xdr:colOff>63500</xdr:colOff>
      <xdr:row>75</xdr:row>
      <xdr:rowOff>5722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74595"/>
          <a:ext cx="838200" cy="8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5722</xdr:rowOff>
    </xdr:from>
    <xdr:to>
      <xdr:col>19</xdr:col>
      <xdr:colOff>177800</xdr:colOff>
      <xdr:row>76</xdr:row>
      <xdr:rowOff>24185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64472"/>
          <a:ext cx="889000" cy="18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137862</xdr:rowOff>
    </xdr:from>
    <xdr:to>
      <xdr:col>15</xdr:col>
      <xdr:colOff>50800</xdr:colOff>
      <xdr:row>76</xdr:row>
      <xdr:rowOff>24185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96612"/>
          <a:ext cx="889000" cy="5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137862</xdr:rowOff>
    </xdr:from>
    <xdr:to>
      <xdr:col>10</xdr:col>
      <xdr:colOff>114300</xdr:colOff>
      <xdr:row>77</xdr:row>
      <xdr:rowOff>67709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96612"/>
          <a:ext cx="889000" cy="27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36495</xdr:rowOff>
    </xdr:from>
    <xdr:to>
      <xdr:col>24</xdr:col>
      <xdr:colOff>114300</xdr:colOff>
      <xdr:row>74</xdr:row>
      <xdr:rowOff>138095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59372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126372</xdr:rowOff>
    </xdr:from>
    <xdr:to>
      <xdr:col>20</xdr:col>
      <xdr:colOff>38100</xdr:colOff>
      <xdr:row>75</xdr:row>
      <xdr:rowOff>56522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1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73049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144834</xdr:rowOff>
    </xdr:from>
    <xdr:to>
      <xdr:col>15</xdr:col>
      <xdr:colOff>101600</xdr:colOff>
      <xdr:row>76</xdr:row>
      <xdr:rowOff>74985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35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91511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87062</xdr:rowOff>
    </xdr:from>
    <xdr:to>
      <xdr:col>10</xdr:col>
      <xdr:colOff>165100</xdr:colOff>
      <xdr:row>76</xdr:row>
      <xdr:rowOff>17211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458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33739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2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16909</xdr:rowOff>
    </xdr:from>
    <xdr:to>
      <xdr:col>6</xdr:col>
      <xdr:colOff>38100</xdr:colOff>
      <xdr:row>77</xdr:row>
      <xdr:rowOff>118509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135036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9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165253</xdr:rowOff>
    </xdr:from>
    <xdr:to>
      <xdr:col>24</xdr:col>
      <xdr:colOff>63500</xdr:colOff>
      <xdr:row>97</xdr:row>
      <xdr:rowOff>169239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95903"/>
          <a:ext cx="8382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165253</xdr:rowOff>
    </xdr:from>
    <xdr:to>
      <xdr:col>19</xdr:col>
      <xdr:colOff>177800</xdr:colOff>
      <xdr:row>98</xdr:row>
      <xdr:rowOff>9821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95903"/>
          <a:ext cx="889000" cy="1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783</xdr:rowOff>
    </xdr:from>
    <xdr:to>
      <xdr:col>15</xdr:col>
      <xdr:colOff>50800</xdr:colOff>
      <xdr:row>98</xdr:row>
      <xdr:rowOff>9821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02883"/>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783</xdr:rowOff>
    </xdr:from>
    <xdr:to>
      <xdr:col>10</xdr:col>
      <xdr:colOff>114300</xdr:colOff>
      <xdr:row>98</xdr:row>
      <xdr:rowOff>8347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2883"/>
          <a:ext cx="8890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118439</xdr:rowOff>
    </xdr:from>
    <xdr:to>
      <xdr:col>24</xdr:col>
      <xdr:colOff>114300</xdr:colOff>
      <xdr:row>98</xdr:row>
      <xdr:rowOff>48589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141316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114453</xdr:rowOff>
    </xdr:from>
    <xdr:to>
      <xdr:col>20</xdr:col>
      <xdr:colOff>38100</xdr:colOff>
      <xdr:row>98</xdr:row>
      <xdr:rowOff>44603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61130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2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130471</xdr:rowOff>
    </xdr:from>
    <xdr:to>
      <xdr:col>15</xdr:col>
      <xdr:colOff>101600</xdr:colOff>
      <xdr:row>98</xdr:row>
      <xdr:rowOff>60621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77148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121433</xdr:rowOff>
    </xdr:from>
    <xdr:to>
      <xdr:col>10</xdr:col>
      <xdr:colOff>165100</xdr:colOff>
      <xdr:row>98</xdr:row>
      <xdr:rowOff>51583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68110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2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128997</xdr:rowOff>
    </xdr:from>
    <xdr:to>
      <xdr:col>6</xdr:col>
      <xdr:colOff>38100</xdr:colOff>
      <xdr:row>98</xdr:row>
      <xdr:rowOff>59147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5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75674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3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160528</xdr:rowOff>
    </xdr:from>
    <xdr:to>
      <xdr:col>55</xdr:col>
      <xdr:colOff>0</xdr:colOff>
      <xdr:row>38</xdr:row>
      <xdr:rowOff>161798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5628"/>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155321</xdr:rowOff>
    </xdr:from>
    <xdr:to>
      <xdr:col>50</xdr:col>
      <xdr:colOff>114300</xdr:colOff>
      <xdr:row>38</xdr:row>
      <xdr:rowOff>161798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7042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155321</xdr:rowOff>
    </xdr:from>
    <xdr:to>
      <xdr:col>45</xdr:col>
      <xdr:colOff>177800</xdr:colOff>
      <xdr:row>38</xdr:row>
      <xdr:rowOff>161417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7042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161417</xdr:rowOff>
    </xdr:from>
    <xdr:to>
      <xdr:col>41</xdr:col>
      <xdr:colOff>50800</xdr:colOff>
      <xdr:row>38</xdr:row>
      <xdr:rowOff>161544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76517"/>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109728</xdr:rowOff>
    </xdr:from>
    <xdr:to>
      <xdr:col>55</xdr:col>
      <xdr:colOff>50800</xdr:colOff>
      <xdr:row>39</xdr:row>
      <xdr:rowOff>39878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110998</xdr:rowOff>
    </xdr:from>
    <xdr:to>
      <xdr:col>50</xdr:col>
      <xdr:colOff>165100</xdr:colOff>
      <xdr:row>39</xdr:row>
      <xdr:rowOff>41148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32275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104521</xdr:rowOff>
    </xdr:from>
    <xdr:to>
      <xdr:col>46</xdr:col>
      <xdr:colOff>38100</xdr:colOff>
      <xdr:row>39</xdr:row>
      <xdr:rowOff>34671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25798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110617</xdr:rowOff>
    </xdr:from>
    <xdr:to>
      <xdr:col>41</xdr:col>
      <xdr:colOff>101600</xdr:colOff>
      <xdr:row>39</xdr:row>
      <xdr:rowOff>40767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31894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110744</xdr:rowOff>
    </xdr:from>
    <xdr:to>
      <xdr:col>36</xdr:col>
      <xdr:colOff>165100</xdr:colOff>
      <xdr:row>39</xdr:row>
      <xdr:rowOff>40894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32021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8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30962</xdr:rowOff>
    </xdr:from>
    <xdr:to>
      <xdr:col>55</xdr:col>
      <xdr:colOff>0</xdr:colOff>
      <xdr:row>59</xdr:row>
      <xdr:rowOff>31991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46512"/>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31991</xdr:rowOff>
    </xdr:from>
    <xdr:to>
      <xdr:col>50</xdr:col>
      <xdr:colOff>114300</xdr:colOff>
      <xdr:row>59</xdr:row>
      <xdr:rowOff>35154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47541"/>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34658</xdr:rowOff>
    </xdr:from>
    <xdr:to>
      <xdr:col>45</xdr:col>
      <xdr:colOff>177800</xdr:colOff>
      <xdr:row>59</xdr:row>
      <xdr:rowOff>35154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50208"/>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31953</xdr:rowOff>
    </xdr:from>
    <xdr:to>
      <xdr:col>41</xdr:col>
      <xdr:colOff>50800</xdr:colOff>
      <xdr:row>59</xdr:row>
      <xdr:rowOff>34658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47503"/>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151612</xdr:rowOff>
    </xdr:from>
    <xdr:to>
      <xdr:col>55</xdr:col>
      <xdr:colOff>50800</xdr:colOff>
      <xdr:row>59</xdr:row>
      <xdr:rowOff>81762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66539</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10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152641</xdr:rowOff>
    </xdr:from>
    <xdr:to>
      <xdr:col>50</xdr:col>
      <xdr:colOff>165100</xdr:colOff>
      <xdr:row>59</xdr:row>
      <xdr:rowOff>82791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73918</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8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155804</xdr:rowOff>
    </xdr:from>
    <xdr:to>
      <xdr:col>46</xdr:col>
      <xdr:colOff>38100</xdr:colOff>
      <xdr:row>59</xdr:row>
      <xdr:rowOff>85954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77081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9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155308</xdr:rowOff>
    </xdr:from>
    <xdr:to>
      <xdr:col>41</xdr:col>
      <xdr:colOff>101600</xdr:colOff>
      <xdr:row>59</xdr:row>
      <xdr:rowOff>85458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76585</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9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152603</xdr:rowOff>
    </xdr:from>
    <xdr:to>
      <xdr:col>36</xdr:col>
      <xdr:colOff>165100</xdr:colOff>
      <xdr:row>59</xdr:row>
      <xdr:rowOff>82753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73880</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75806</xdr:rowOff>
    </xdr:from>
    <xdr:to>
      <xdr:col>55</xdr:col>
      <xdr:colOff>0</xdr:colOff>
      <xdr:row>78</xdr:row>
      <xdr:rowOff>164122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8906"/>
          <a:ext cx="8382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118859</xdr:rowOff>
    </xdr:from>
    <xdr:to>
      <xdr:col>50</xdr:col>
      <xdr:colOff>114300</xdr:colOff>
      <xdr:row>78</xdr:row>
      <xdr:rowOff>75806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20509"/>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118859</xdr:rowOff>
    </xdr:from>
    <xdr:to>
      <xdr:col>45</xdr:col>
      <xdr:colOff>177800</xdr:colOff>
      <xdr:row>78</xdr:row>
      <xdr:rowOff>83122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20509"/>
          <a:ext cx="8890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20943</xdr:rowOff>
    </xdr:from>
    <xdr:to>
      <xdr:col>41</xdr:col>
      <xdr:colOff>50800</xdr:colOff>
      <xdr:row>78</xdr:row>
      <xdr:rowOff>83122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9404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113322</xdr:rowOff>
    </xdr:from>
    <xdr:to>
      <xdr:col>55</xdr:col>
      <xdr:colOff>50800</xdr:colOff>
      <xdr:row>79</xdr:row>
      <xdr:rowOff>43472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28249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0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25006</xdr:rowOff>
    </xdr:from>
    <xdr:to>
      <xdr:col>50</xdr:col>
      <xdr:colOff>165100</xdr:colOff>
      <xdr:row>78</xdr:row>
      <xdr:rowOff>126606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117733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68059</xdr:rowOff>
    </xdr:from>
    <xdr:to>
      <xdr:col>46</xdr:col>
      <xdr:colOff>38100</xdr:colOff>
      <xdr:row>77</xdr:row>
      <xdr:rowOff>169659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160786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6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32322</xdr:rowOff>
    </xdr:from>
    <xdr:to>
      <xdr:col>41</xdr:col>
      <xdr:colOff>101600</xdr:colOff>
      <xdr:row>78</xdr:row>
      <xdr:rowOff>133922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125049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141593</xdr:rowOff>
    </xdr:from>
    <xdr:to>
      <xdr:col>36</xdr:col>
      <xdr:colOff>165100</xdr:colOff>
      <xdr:row>78</xdr:row>
      <xdr:rowOff>71743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62870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99085</xdr:rowOff>
    </xdr:from>
    <xdr:to>
      <xdr:col>55</xdr:col>
      <xdr:colOff>0</xdr:colOff>
      <xdr:row>96</xdr:row>
      <xdr:rowOff>161303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86835"/>
          <a:ext cx="838200" cy="23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99085</xdr:rowOff>
    </xdr:from>
    <xdr:to>
      <xdr:col>50</xdr:col>
      <xdr:colOff>114300</xdr:colOff>
      <xdr:row>96</xdr:row>
      <xdr:rowOff>119774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86835"/>
          <a:ext cx="889000" cy="19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119774</xdr:rowOff>
    </xdr:from>
    <xdr:to>
      <xdr:col>45</xdr:col>
      <xdr:colOff>177800</xdr:colOff>
      <xdr:row>96</xdr:row>
      <xdr:rowOff>122498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78974"/>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122498</xdr:rowOff>
    </xdr:from>
    <xdr:to>
      <xdr:col>41</xdr:col>
      <xdr:colOff>50800</xdr:colOff>
      <xdr:row>96</xdr:row>
      <xdr:rowOff>129566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81698"/>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110503</xdr:rowOff>
    </xdr:from>
    <xdr:to>
      <xdr:col>55</xdr:col>
      <xdr:colOff>50800</xdr:colOff>
      <xdr:row>97</xdr:row>
      <xdr:rowOff>40653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88930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48285</xdr:rowOff>
    </xdr:from>
    <xdr:to>
      <xdr:col>50</xdr:col>
      <xdr:colOff>165100</xdr:colOff>
      <xdr:row>95</xdr:row>
      <xdr:rowOff>149885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166412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68974</xdr:rowOff>
    </xdr:from>
    <xdr:to>
      <xdr:col>46</xdr:col>
      <xdr:colOff>38100</xdr:colOff>
      <xdr:row>96</xdr:row>
      <xdr:rowOff>170574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71698</xdr:rowOff>
    </xdr:from>
    <xdr:to>
      <xdr:col>41</xdr:col>
      <xdr:colOff>101600</xdr:colOff>
      <xdr:row>97</xdr:row>
      <xdr:rowOff>1848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18375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78766</xdr:rowOff>
    </xdr:from>
    <xdr:to>
      <xdr:col>36</xdr:col>
      <xdr:colOff>165100</xdr:colOff>
      <xdr:row>97</xdr:row>
      <xdr:rowOff>8916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25443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1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165932</xdr:rowOff>
    </xdr:from>
    <xdr:to>
      <xdr:col>85</xdr:col>
      <xdr:colOff>127000</xdr:colOff>
      <xdr:row>38</xdr:row>
      <xdr:rowOff>24200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0958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24200</xdr:rowOff>
    </xdr:from>
    <xdr:to>
      <xdr:col>81</xdr:col>
      <xdr:colOff>50800</xdr:colOff>
      <xdr:row>38</xdr:row>
      <xdr:rowOff>36982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39300"/>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34582</xdr:rowOff>
    </xdr:from>
    <xdr:to>
      <xdr:col>76</xdr:col>
      <xdr:colOff>114300</xdr:colOff>
      <xdr:row>38</xdr:row>
      <xdr:rowOff>36982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49682"/>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33420</xdr:rowOff>
    </xdr:from>
    <xdr:to>
      <xdr:col>71</xdr:col>
      <xdr:colOff>177800</xdr:colOff>
      <xdr:row>38</xdr:row>
      <xdr:rowOff>34582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48520"/>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115132</xdr:rowOff>
    </xdr:from>
    <xdr:to>
      <xdr:col>85</xdr:col>
      <xdr:colOff>177800</xdr:colOff>
      <xdr:row>38</xdr:row>
      <xdr:rowOff>45282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30059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144850</xdr:rowOff>
    </xdr:from>
    <xdr:to>
      <xdr:col>81</xdr:col>
      <xdr:colOff>101600</xdr:colOff>
      <xdr:row>38</xdr:row>
      <xdr:rowOff>75000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66127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8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157632</xdr:rowOff>
    </xdr:from>
    <xdr:to>
      <xdr:col>76</xdr:col>
      <xdr:colOff>165100</xdr:colOff>
      <xdr:row>38</xdr:row>
      <xdr:rowOff>87782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0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78909</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59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155232</xdr:rowOff>
    </xdr:from>
    <xdr:to>
      <xdr:col>72</xdr:col>
      <xdr:colOff>38100</xdr:colOff>
      <xdr:row>38</xdr:row>
      <xdr:rowOff>85382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76509</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8428" y="659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154070</xdr:rowOff>
    </xdr:from>
    <xdr:to>
      <xdr:col>67</xdr:col>
      <xdr:colOff>101600</xdr:colOff>
      <xdr:row>38</xdr:row>
      <xdr:rowOff>84220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75347</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5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5347</xdr:rowOff>
    </xdr:from>
    <xdr:to>
      <xdr:col>85</xdr:col>
      <xdr:colOff>127000</xdr:colOff>
      <xdr:row>55</xdr:row>
      <xdr:rowOff>75171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35097"/>
          <a:ext cx="838200" cy="6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5347</xdr:rowOff>
    </xdr:from>
    <xdr:to>
      <xdr:col>81</xdr:col>
      <xdr:colOff>50800</xdr:colOff>
      <xdr:row>57</xdr:row>
      <xdr:rowOff>1701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35097"/>
          <a:ext cx="889000" cy="33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159283</xdr:rowOff>
    </xdr:from>
    <xdr:to>
      <xdr:col>76</xdr:col>
      <xdr:colOff>114300</xdr:colOff>
      <xdr:row>57</xdr:row>
      <xdr:rowOff>1701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60483"/>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159283</xdr:rowOff>
    </xdr:from>
    <xdr:to>
      <xdr:col>71</xdr:col>
      <xdr:colOff>177800</xdr:colOff>
      <xdr:row>57</xdr:row>
      <xdr:rowOff>162573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60483"/>
          <a:ext cx="889000" cy="17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24371</xdr:rowOff>
    </xdr:from>
    <xdr:to>
      <xdr:col>85</xdr:col>
      <xdr:colOff>177800</xdr:colOff>
      <xdr:row>55</xdr:row>
      <xdr:rowOff>125971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4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47248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0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125997</xdr:rowOff>
    </xdr:from>
    <xdr:to>
      <xdr:col>81</xdr:col>
      <xdr:colOff>101600</xdr:colOff>
      <xdr:row>55</xdr:row>
      <xdr:rowOff>56147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8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72674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15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122351</xdr:rowOff>
    </xdr:from>
    <xdr:to>
      <xdr:col>76</xdr:col>
      <xdr:colOff>165100</xdr:colOff>
      <xdr:row>57</xdr:row>
      <xdr:rowOff>52501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2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69028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9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108483</xdr:rowOff>
    </xdr:from>
    <xdr:to>
      <xdr:col>72</xdr:col>
      <xdr:colOff>38100</xdr:colOff>
      <xdr:row>57</xdr:row>
      <xdr:rowOff>38633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55160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8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111773</xdr:rowOff>
    </xdr:from>
    <xdr:to>
      <xdr:col>67</xdr:col>
      <xdr:colOff>101600</xdr:colOff>
      <xdr:row>58</xdr:row>
      <xdr:rowOff>41923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33050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7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107708</xdr:rowOff>
    </xdr:from>
    <xdr:to>
      <xdr:col>85</xdr:col>
      <xdr:colOff>127000</xdr:colOff>
      <xdr:row>96</xdr:row>
      <xdr:rowOff>113627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66908"/>
          <a:ext cx="838200" cy="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81014</xdr:rowOff>
    </xdr:from>
    <xdr:to>
      <xdr:col>81</xdr:col>
      <xdr:colOff>50800</xdr:colOff>
      <xdr:row>96</xdr:row>
      <xdr:rowOff>113627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40214"/>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81014</xdr:rowOff>
    </xdr:from>
    <xdr:to>
      <xdr:col>76</xdr:col>
      <xdr:colOff>114300</xdr:colOff>
      <xdr:row>96</xdr:row>
      <xdr:rowOff>85116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40214"/>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85116</xdr:rowOff>
    </xdr:from>
    <xdr:to>
      <xdr:col>71</xdr:col>
      <xdr:colOff>177800</xdr:colOff>
      <xdr:row>96</xdr:row>
      <xdr:rowOff>88875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44316"/>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56908</xdr:rowOff>
    </xdr:from>
    <xdr:to>
      <xdr:col>85</xdr:col>
      <xdr:colOff>177800</xdr:colOff>
      <xdr:row>96</xdr:row>
      <xdr:rowOff>158508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79785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62827</xdr:rowOff>
    </xdr:from>
    <xdr:to>
      <xdr:col>81</xdr:col>
      <xdr:colOff>101600</xdr:colOff>
      <xdr:row>96</xdr:row>
      <xdr:rowOff>164427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155554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30214</xdr:rowOff>
    </xdr:from>
    <xdr:to>
      <xdr:col>76</xdr:col>
      <xdr:colOff>165100</xdr:colOff>
      <xdr:row>96</xdr:row>
      <xdr:rowOff>131814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148341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34316</xdr:rowOff>
    </xdr:from>
    <xdr:to>
      <xdr:col>72</xdr:col>
      <xdr:colOff>38100</xdr:colOff>
      <xdr:row>96</xdr:row>
      <xdr:rowOff>135916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152443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38075</xdr:rowOff>
    </xdr:from>
    <xdr:to>
      <xdr:col>67</xdr:col>
      <xdr:colOff>101600</xdr:colOff>
      <xdr:row>96</xdr:row>
      <xdr:rowOff>139675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156202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●議会費は、住民一人当たり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3,536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円となっており、全国平均・大阪府平均・類似団体内平均値のいずれにおいても上回る結果となっている。　</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55,047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円となっており、全国平均・類似団体内平均値を下回る結果となっている。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230,731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円となっており障がい者総合支援給付事業が増となったことにより、増加した。なお、大阪府平均に比べると低い結果となっている。　</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57,247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円となっており、予防接種事業の減などにより、令和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年度と比べ減少した。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1,359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円となっており、産業振興対策事業などの影響により、令和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年度に比べ減少した。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40,866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円となっており、公園施設整備事業などの減により、令和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年度に比べ減少した。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81,581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年度に比べ減少した。これは小学校施設整備事業の減が主な要因である。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35,519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年度に比べ増加した。これは長期債利子償還事業の増が主な要因である。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本市は平成</a:t>
          </a:r>
          <a:r>
            <a:rPr kumimoji="1" lang="en-US" altLang="ja-JP" sz="1050">
              <a:solidFill>
                <a:sysClr val="windowText" lastClr="000000"/>
              </a:solidFill>
              <a:latin typeface="ＭＳ ゴシック" pitchFamily="49" charset="-128"/>
              <a:ea typeface="ＭＳ ゴシック" pitchFamily="49" charset="-128"/>
            </a:rPr>
            <a:t>10</a:t>
          </a:r>
          <a:r>
            <a:rPr kumimoji="1" lang="ja-JP" altLang="en-US" sz="1050">
              <a:solidFill>
                <a:sysClr val="windowText" lastClr="000000"/>
              </a:solidFill>
              <a:latin typeface="ＭＳ ゴシック" pitchFamily="49" charset="-128"/>
              <a:ea typeface="ＭＳ ゴシック" pitchFamily="49" charset="-128"/>
            </a:rPr>
            <a:t>年度普通会計決算で実質赤字を計上し、平成</a:t>
          </a:r>
          <a:r>
            <a:rPr kumimoji="1" lang="en-US" altLang="ja-JP" sz="1050">
              <a:solidFill>
                <a:sysClr val="windowText" lastClr="000000"/>
              </a:solidFill>
              <a:latin typeface="ＭＳ ゴシック" pitchFamily="49" charset="-128"/>
              <a:ea typeface="ＭＳ ゴシック" pitchFamily="49" charset="-128"/>
            </a:rPr>
            <a:t>14</a:t>
          </a:r>
          <a:r>
            <a:rPr kumimoji="1" lang="ja-JP" altLang="en-US" sz="1050">
              <a:solidFill>
                <a:sysClr val="windowText" lastClr="000000"/>
              </a:solidFill>
              <a:latin typeface="ＭＳ ゴシック" pitchFamily="49" charset="-128"/>
              <a:ea typeface="ＭＳ ゴシック" pitchFamily="49" charset="-128"/>
            </a:rPr>
            <a:t>年度決算で準用再建団体に転落寸前となった。その後、平成</a:t>
          </a:r>
          <a:r>
            <a:rPr kumimoji="1" lang="en-US" altLang="ja-JP" sz="1050">
              <a:solidFill>
                <a:sysClr val="windowText" lastClr="000000"/>
              </a:solidFill>
              <a:latin typeface="ＭＳ ゴシック" pitchFamily="49" charset="-128"/>
              <a:ea typeface="ＭＳ ゴシック" pitchFamily="49" charset="-128"/>
            </a:rPr>
            <a:t>16</a:t>
          </a:r>
          <a:r>
            <a:rPr kumimoji="1" lang="ja-JP" altLang="en-US" sz="1050">
              <a:solidFill>
                <a:sysClr val="windowText" lastClr="000000"/>
              </a:solidFill>
              <a:latin typeface="ＭＳ ゴシック" pitchFamily="49" charset="-128"/>
              <a:ea typeface="ＭＳ ゴシック" pitchFamily="49" charset="-128"/>
            </a:rPr>
            <a:t>年度では黒字に転換し、以後</a:t>
          </a:r>
          <a:r>
            <a:rPr kumimoji="1" lang="en-US" altLang="ja-JP" sz="1050">
              <a:solidFill>
                <a:sysClr val="windowText" lastClr="000000"/>
              </a:solidFill>
              <a:latin typeface="ＭＳ ゴシック" pitchFamily="49" charset="-128"/>
              <a:ea typeface="ＭＳ ゴシック" pitchFamily="49" charset="-128"/>
            </a:rPr>
            <a:t>20</a:t>
          </a:r>
          <a:r>
            <a:rPr kumimoji="1" lang="ja-JP" altLang="en-US" sz="1050">
              <a:solidFill>
                <a:sysClr val="windowText" lastClr="000000"/>
              </a:solidFill>
              <a:latin typeface="ＭＳ ゴシック" pitchFamily="49" charset="-128"/>
              <a:ea typeface="ＭＳ ゴシック" pitchFamily="49" charset="-128"/>
            </a:rPr>
            <a:t>年連続黒字を堅持している。一方、平成</a:t>
          </a:r>
          <a:r>
            <a:rPr kumimoji="1" lang="en-US" altLang="ja-JP" sz="1050">
              <a:solidFill>
                <a:sysClr val="windowText" lastClr="000000"/>
              </a:solidFill>
              <a:latin typeface="ＭＳ ゴシック" pitchFamily="49" charset="-128"/>
              <a:ea typeface="ＭＳ ゴシック" pitchFamily="49" charset="-128"/>
            </a:rPr>
            <a:t>21</a:t>
          </a:r>
          <a:r>
            <a:rPr kumimoji="1" lang="ja-JP" altLang="en-US" sz="1050">
              <a:solidFill>
                <a:sysClr val="windowText" lastClr="000000"/>
              </a:solidFill>
              <a:latin typeface="ＭＳ ゴシック" pitchFamily="49" charset="-128"/>
              <a:ea typeface="ＭＳ ゴシック" pitchFamily="49" charset="-128"/>
            </a:rPr>
            <a:t>年</a:t>
          </a:r>
          <a:r>
            <a:rPr kumimoji="1" lang="en-US" altLang="ja-JP" sz="1050">
              <a:solidFill>
                <a:sysClr val="windowText" lastClr="000000"/>
              </a:solidFill>
              <a:latin typeface="ＭＳ ゴシック" pitchFamily="49" charset="-128"/>
              <a:ea typeface="ＭＳ ゴシック" pitchFamily="49" charset="-128"/>
            </a:rPr>
            <a:t>4</a:t>
          </a:r>
          <a:r>
            <a:rPr kumimoji="1" lang="ja-JP" altLang="en-US" sz="1050">
              <a:solidFill>
                <a:sysClr val="windowText" lastClr="000000"/>
              </a:solidFill>
              <a:latin typeface="ＭＳ ゴシック" pitchFamily="49" charset="-128"/>
              <a:ea typeface="ＭＳ ゴシック" pitchFamily="49" charset="-128"/>
            </a:rPr>
            <a:t>月に「地方公共団体の財政の健全化に関する法律」が全面施行され、一般会計だけでなく、特別会計・企業会計を含めた市全体の収支で、財政の健全度合いをはかることとなった。これにより、特別会計・企業会計で実質赤字（資金不足）を抱える会計について、実質赤字（資金不足）を縮小させつつ、一般会計等が赤字とならないような財政運営を行っているところである。令和</a:t>
          </a:r>
          <a:r>
            <a:rPr kumimoji="1" lang="en-US" altLang="ja-JP" sz="1050">
              <a:solidFill>
                <a:sysClr val="windowText" lastClr="000000"/>
              </a:solidFill>
              <a:latin typeface="ＭＳ ゴシック" pitchFamily="49" charset="-128"/>
              <a:ea typeface="ＭＳ ゴシック" pitchFamily="49" charset="-128"/>
            </a:rPr>
            <a:t>6</a:t>
          </a:r>
          <a:r>
            <a:rPr kumimoji="1" lang="ja-JP" altLang="en-US" sz="1050">
              <a:solidFill>
                <a:sysClr val="windowText" lastClr="000000"/>
              </a:solidFill>
              <a:latin typeface="ＭＳ ゴシック" pitchFamily="49" charset="-128"/>
              <a:ea typeface="ＭＳ ゴシック" pitchFamily="49" charset="-128"/>
            </a:rPr>
            <a:t>年度は、実質収支額（標準財政規模比）が</a:t>
          </a:r>
          <a:r>
            <a:rPr kumimoji="1" lang="en-US" altLang="ja-JP" sz="1050">
              <a:solidFill>
                <a:sysClr val="windowText" lastClr="000000"/>
              </a:solidFill>
              <a:latin typeface="ＭＳ ゴシック" pitchFamily="49" charset="-128"/>
              <a:ea typeface="ＭＳ ゴシック" pitchFamily="49" charset="-128"/>
            </a:rPr>
            <a:t>1.22</a:t>
          </a:r>
          <a:r>
            <a:rPr kumimoji="1" lang="ja-JP" altLang="en-US" sz="1050">
              <a:solidFill>
                <a:sysClr val="windowText" lastClr="000000"/>
              </a:solidFill>
              <a:latin typeface="ＭＳ ゴシック" pitchFamily="49" charset="-128"/>
              <a:ea typeface="ＭＳ ゴシック" pitchFamily="49" charset="-128"/>
            </a:rPr>
            <a:t>％の黒字を計上しており、今後も引き続き黒字を堅持するよう財政運営に努めるものである。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連結実質赤字については、平成</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年度決算において赤字の解消を果たしたところであるが、これは一般会計等の黒字や水道事業会計の資金剰余によるところが大きい。平成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年度までは駐車場事業特別会計において、赤字（資金不足）を計上していたところであるが、平成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年度に赤字を解消させたうえで特別会計を廃止し、一般会計へ編入した。　</a:t>
          </a: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年度決算においては、病院事業会計で標準財政規模比</a:t>
          </a:r>
          <a:r>
            <a:rPr kumimoji="1" lang="en-US" altLang="ja-JP" sz="1400">
              <a:solidFill>
                <a:sysClr val="windowText" lastClr="000000"/>
              </a:solidFill>
              <a:latin typeface="ＭＳ ゴシック" pitchFamily="49" charset="-128"/>
              <a:ea typeface="ＭＳ ゴシック" pitchFamily="49" charset="-128"/>
            </a:rPr>
            <a:t>1.35</a:t>
          </a:r>
          <a:r>
            <a:rPr kumimoji="1" lang="ja-JP" altLang="en-US" sz="1400">
              <a:solidFill>
                <a:sysClr val="windowText" lastClr="000000"/>
              </a:solidFill>
              <a:latin typeface="ＭＳ ゴシック" pitchFamily="49" charset="-128"/>
              <a:ea typeface="ＭＳ ゴシック" pitchFamily="49" charset="-128"/>
            </a:rPr>
            <a:t>％の資金不足が生じている。</a:t>
          </a:r>
        </a:p>
        <a:p>
          <a:r>
            <a:rPr kumimoji="1" lang="ja-JP" altLang="en-US" sz="1400">
              <a:solidFill>
                <a:sysClr val="windowText" lastClr="000000"/>
              </a:solidFill>
              <a:latin typeface="ＭＳ ゴシック" pitchFamily="49" charset="-128"/>
              <a:ea typeface="ＭＳ ゴシック" pitchFamily="49" charset="-128"/>
            </a:rPr>
            <a:t>　引き続き全会計で経営の効率化など、健全化の取組を行う。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2" width="2.1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38017923</v>
      </c>
      <c r="BO4" s="449"/>
      <c r="BP4" s="449"/>
      <c r="BQ4" s="449"/>
      <c r="BR4" s="449"/>
      <c r="BS4" s="449"/>
      <c r="BT4" s="449"/>
      <c r="BU4" s="450"/>
      <c r="BV4" s="448">
        <v>39371973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v>
      </c>
      <c r="CU4" s="589"/>
      <c r="CV4" s="589"/>
      <c r="CW4" s="589"/>
      <c r="CX4" s="589"/>
      <c r="CY4" s="589"/>
      <c r="CZ4" s="589"/>
      <c r="DA4" s="590"/>
      <c r="DB4" s="588">
        <v>1.2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37712544</v>
      </c>
      <c r="BO5" s="420"/>
      <c r="BP5" s="420"/>
      <c r="BQ5" s="420"/>
      <c r="BR5" s="420"/>
      <c r="BS5" s="420"/>
      <c r="BT5" s="420"/>
      <c r="BU5" s="421"/>
      <c r="BV5" s="419">
        <v>39134586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100.8</v>
      </c>
      <c r="CU5" s="417"/>
      <c r="CV5" s="417"/>
      <c r="CW5" s="417"/>
      <c r="CX5" s="417"/>
      <c r="CY5" s="417"/>
      <c r="CZ5" s="417"/>
      <c r="DA5" s="418"/>
      <c r="DB5" s="416">
        <v>96.7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305379</v>
      </c>
      <c r="BO6" s="420"/>
      <c r="BP6" s="420"/>
      <c r="BQ6" s="420"/>
      <c r="BR6" s="420"/>
      <c r="BS6" s="420"/>
      <c r="BT6" s="420"/>
      <c r="BU6" s="421"/>
      <c r="BV6" s="419">
        <v>237387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101.2</v>
      </c>
      <c r="CU6" s="563"/>
      <c r="CV6" s="563"/>
      <c r="CW6" s="563"/>
      <c r="CX6" s="563"/>
      <c r="CY6" s="563"/>
      <c r="CZ6" s="563"/>
      <c r="DA6" s="564"/>
      <c r="DB6" s="562">
        <v>97.6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79633</v>
      </c>
      <c r="BO7" s="420"/>
      <c r="BP7" s="420"/>
      <c r="BQ7" s="420"/>
      <c r="BR7" s="420"/>
      <c r="BS7" s="420"/>
      <c r="BT7" s="420"/>
      <c r="BU7" s="421"/>
      <c r="BV7" s="419">
        <v>16575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18539111</v>
      </c>
      <c r="CU7" s="420"/>
      <c r="CV7" s="420"/>
      <c r="CW7" s="420"/>
      <c r="CX7" s="420"/>
      <c r="CY7" s="420"/>
      <c r="CZ7" s="420"/>
      <c r="DA7" s="421"/>
      <c r="DB7" s="419">
        <v>17880885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225746</v>
      </c>
      <c r="BO8" s="420"/>
      <c r="BP8" s="420"/>
      <c r="BQ8" s="420"/>
      <c r="BR8" s="420"/>
      <c r="BS8" s="420"/>
      <c r="BT8" s="420"/>
      <c r="BU8" s="421"/>
      <c r="BV8" s="419">
        <v>220812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0.69</v>
      </c>
      <c r="CU8" s="523"/>
      <c r="CV8" s="523"/>
      <c r="CW8" s="523"/>
      <c r="CX8" s="523"/>
      <c r="CY8" s="523"/>
      <c r="CZ8" s="523"/>
      <c r="DA8" s="524"/>
      <c r="DB8" s="522">
        <v>0.69</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74412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4934</v>
      </c>
      <c r="BO9" s="420"/>
      <c r="BP9" s="420"/>
      <c r="BQ9" s="420"/>
      <c r="BR9" s="420"/>
      <c r="BS9" s="420"/>
      <c r="BT9" s="420"/>
      <c r="BU9" s="421"/>
      <c r="BV9" s="419">
        <v>-98466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10.8</v>
      </c>
      <c r="CU9" s="417"/>
      <c r="CV9" s="417"/>
      <c r="CW9" s="417"/>
      <c r="CX9" s="417"/>
      <c r="CY9" s="417"/>
      <c r="CZ9" s="417"/>
      <c r="DA9" s="418"/>
      <c r="DB9" s="416">
        <v>10.9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75897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704080</v>
      </c>
      <c r="BO10" s="420"/>
      <c r="BP10" s="420"/>
      <c r="BQ10" s="420"/>
      <c r="BR10" s="420"/>
      <c r="BS10" s="420"/>
      <c r="BT10" s="420"/>
      <c r="BU10" s="421"/>
      <c r="BV10" s="419">
        <v>619102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72762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1300000</v>
      </c>
      <c r="BO12" s="420"/>
      <c r="BP12" s="420"/>
      <c r="BQ12" s="420"/>
      <c r="BR12" s="420"/>
      <c r="BS12" s="420"/>
      <c r="BT12" s="420"/>
      <c r="BU12" s="421"/>
      <c r="BV12" s="419">
        <v>700000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70846</v>
      </c>
      <c r="S13" s="507"/>
      <c r="T13" s="507"/>
      <c r="U13" s="507"/>
      <c r="V13" s="508"/>
      <c r="W13" s="509" t="s">
        <v>131</v>
      </c>
      <c r="X13" s="405"/>
      <c r="Y13" s="405"/>
      <c r="Z13" s="405"/>
      <c r="AA13" s="405"/>
      <c r="AB13" s="406"/>
      <c r="AC13" s="372">
        <v>84</v>
      </c>
      <c r="AD13" s="373"/>
      <c r="AE13" s="373"/>
      <c r="AF13" s="373"/>
      <c r="AG13" s="374"/>
      <c r="AH13" s="372">
        <v>94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-590986</v>
      </c>
      <c r="BO13" s="420"/>
      <c r="BP13" s="420"/>
      <c r="BQ13" s="420"/>
      <c r="BR13" s="420"/>
      <c r="BS13" s="420"/>
      <c r="BT13" s="420"/>
      <c r="BU13" s="421"/>
      <c r="BV13" s="419">
        <v>-179364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7.4</v>
      </c>
      <c r="CU13" s="417"/>
      <c r="CV13" s="417"/>
      <c r="CW13" s="417"/>
      <c r="CX13" s="417"/>
      <c r="CY13" s="417"/>
      <c r="CZ13" s="417"/>
      <c r="DA13" s="418"/>
      <c r="DB13" s="416">
        <v>8.9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73145</v>
      </c>
      <c r="S14" s="507"/>
      <c r="T14" s="507"/>
      <c r="U14" s="507"/>
      <c r="V14" s="508"/>
      <c r="W14" s="510"/>
      <c r="X14" s="408"/>
      <c r="Y14" s="408"/>
      <c r="Z14" s="408"/>
      <c r="AA14" s="408"/>
      <c r="AB14" s="409"/>
      <c r="AC14" s="499">
        <v>0.3</v>
      </c>
      <c r="AD14" s="500"/>
      <c r="AE14" s="500"/>
      <c r="AF14" s="500"/>
      <c r="AG14" s="501"/>
      <c r="AH14" s="499">
        <v>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44.6</v>
      </c>
      <c r="CU14" s="517"/>
      <c r="CV14" s="517"/>
      <c r="CW14" s="517"/>
      <c r="CX14" s="517"/>
      <c r="CY14" s="517"/>
      <c r="CZ14" s="517"/>
      <c r="DA14" s="518"/>
      <c r="DB14" s="516">
        <v>9.5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71437</v>
      </c>
      <c r="S15" s="507"/>
      <c r="T15" s="507"/>
      <c r="U15" s="507"/>
      <c r="V15" s="508"/>
      <c r="W15" s="509" t="s">
        <v>137</v>
      </c>
      <c r="X15" s="405"/>
      <c r="Y15" s="405"/>
      <c r="Z15" s="405"/>
      <c r="AA15" s="405"/>
      <c r="AB15" s="406"/>
      <c r="AC15" s="372">
        <v>7020</v>
      </c>
      <c r="AD15" s="373"/>
      <c r="AE15" s="373"/>
      <c r="AF15" s="373"/>
      <c r="AG15" s="374"/>
      <c r="AH15" s="372">
        <v>7744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10466742</v>
      </c>
      <c r="BO15" s="449"/>
      <c r="BP15" s="449"/>
      <c r="BQ15" s="449"/>
      <c r="BR15" s="449"/>
      <c r="BS15" s="449"/>
      <c r="BT15" s="449"/>
      <c r="BU15" s="450"/>
      <c r="BV15" s="448">
        <v>10334287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22.9</v>
      </c>
      <c r="AD16" s="500"/>
      <c r="AE16" s="500"/>
      <c r="AF16" s="500"/>
      <c r="AG16" s="501"/>
      <c r="AH16" s="499">
        <v>25.5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15559106</v>
      </c>
      <c r="BO16" s="420"/>
      <c r="BP16" s="420"/>
      <c r="BQ16" s="420"/>
      <c r="BR16" s="420"/>
      <c r="BS16" s="420"/>
      <c r="BT16" s="420"/>
      <c r="BU16" s="421"/>
      <c r="BV16" s="419">
        <v>14892598</v>
      </c>
      <c r="BW16" s="420"/>
      <c r="BX16" s="420"/>
      <c r="BY16" s="420"/>
      <c r="BZ16" s="420"/>
      <c r="CA16" s="420"/>
      <c r="CB16" s="420"/>
      <c r="CC16" s="421"/>
      <c r="CD16" s="182"/>
      <c r="CE16" s="451" t="s">
        <v>143</v>
      </c>
      <c r="CF16" s="451"/>
      <c r="CG16" s="451"/>
      <c r="CH16" s="451"/>
      <c r="CI16" s="451"/>
      <c r="CJ16" s="451"/>
      <c r="CK16" s="451"/>
      <c r="CL16" s="451"/>
      <c r="CM16" s="451"/>
      <c r="CN16" s="451"/>
      <c r="CO16" s="451"/>
      <c r="CP16" s="451"/>
      <c r="CQ16" s="451"/>
      <c r="CR16" s="451"/>
      <c r="CS16" s="452"/>
      <c r="CT16" s="416">
        <v>3.9</v>
      </c>
      <c r="CU16" s="417"/>
      <c r="CV16" s="417"/>
      <c r="CW16" s="417"/>
      <c r="CX16" s="417"/>
      <c r="CY16" s="417"/>
      <c r="CZ16" s="417"/>
      <c r="DA16" s="418"/>
      <c r="DB16" s="416" t="s">
        <v>122</v>
      </c>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23524</v>
      </c>
      <c r="AD17" s="373"/>
      <c r="AE17" s="373"/>
      <c r="AF17" s="373"/>
      <c r="AG17" s="374"/>
      <c r="AH17" s="372">
        <v>22582</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13354013</v>
      </c>
      <c r="BO17" s="420"/>
      <c r="BP17" s="420"/>
      <c r="BQ17" s="420"/>
      <c r="BR17" s="420"/>
      <c r="BS17" s="420"/>
      <c r="BT17" s="420"/>
      <c r="BU17" s="421"/>
      <c r="BV17" s="419">
        <v>13142220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148</v>
      </c>
      <c r="C18" s="470"/>
      <c r="D18" s="470"/>
      <c r="E18" s="471"/>
      <c r="F18" s="471"/>
      <c r="G18" s="471"/>
      <c r="H18" s="471"/>
      <c r="I18" s="471"/>
      <c r="J18" s="471"/>
      <c r="K18" s="471"/>
      <c r="L18" s="472">
        <v>14.33</v>
      </c>
      <c r="M18" s="472"/>
      <c r="N18" s="472"/>
      <c r="O18" s="472"/>
      <c r="P18" s="472"/>
      <c r="Q18" s="472"/>
      <c r="R18" s="473"/>
      <c r="S18" s="473"/>
      <c r="T18" s="473"/>
      <c r="U18" s="473"/>
      <c r="V18" s="474"/>
      <c r="W18" s="490"/>
      <c r="X18" s="491"/>
      <c r="Y18" s="491"/>
      <c r="Z18" s="491"/>
      <c r="AA18" s="491"/>
      <c r="AB18" s="515"/>
      <c r="AC18" s="389">
        <v>76.8</v>
      </c>
      <c r="AD18" s="390"/>
      <c r="AE18" s="390"/>
      <c r="AF18" s="390"/>
      <c r="AG18" s="475"/>
      <c r="AH18" s="389">
        <v>74.2</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19208643</v>
      </c>
      <c r="BO18" s="420"/>
      <c r="BP18" s="420"/>
      <c r="BQ18" s="420"/>
      <c r="BR18" s="420"/>
      <c r="BS18" s="420"/>
      <c r="BT18" s="420"/>
      <c r="BU18" s="421"/>
      <c r="BV18" s="419">
        <v>17706265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150</v>
      </c>
      <c r="C19" s="470"/>
      <c r="D19" s="470"/>
      <c r="E19" s="471"/>
      <c r="F19" s="471"/>
      <c r="G19" s="471"/>
      <c r="H19" s="471"/>
      <c r="I19" s="471"/>
      <c r="J19" s="471"/>
      <c r="K19" s="471"/>
      <c r="L19" s="479">
        <v>5193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23828423</v>
      </c>
      <c r="BO19" s="420"/>
      <c r="BP19" s="420"/>
      <c r="BQ19" s="420"/>
      <c r="BR19" s="420"/>
      <c r="BS19" s="420"/>
      <c r="BT19" s="420"/>
      <c r="BU19" s="421"/>
      <c r="BV19" s="419">
        <v>23501993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152</v>
      </c>
      <c r="C20" s="470"/>
      <c r="D20" s="470"/>
      <c r="E20" s="471"/>
      <c r="F20" s="471"/>
      <c r="G20" s="471"/>
      <c r="H20" s="471"/>
      <c r="I20" s="471"/>
      <c r="J20" s="471"/>
      <c r="K20" s="471"/>
      <c r="L20" s="479">
        <v>32516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27658312</v>
      </c>
      <c r="BO22" s="449"/>
      <c r="BP22" s="449"/>
      <c r="BQ22" s="449"/>
      <c r="BR22" s="449"/>
      <c r="BS22" s="449"/>
      <c r="BT22" s="449"/>
      <c r="BU22" s="450"/>
      <c r="BV22" s="448">
        <v>27580242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22811813</v>
      </c>
      <c r="BO23" s="420"/>
      <c r="BP23" s="420"/>
      <c r="BQ23" s="420"/>
      <c r="BR23" s="420"/>
      <c r="BS23" s="420"/>
      <c r="BT23" s="420"/>
      <c r="BU23" s="421"/>
      <c r="BV23" s="419">
        <v>22484451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162</v>
      </c>
      <c r="F24" s="376"/>
      <c r="G24" s="376"/>
      <c r="H24" s="376"/>
      <c r="I24" s="376"/>
      <c r="J24" s="376"/>
      <c r="K24" s="377"/>
      <c r="L24" s="372">
        <v>1</v>
      </c>
      <c r="M24" s="373"/>
      <c r="N24" s="373"/>
      <c r="O24" s="373"/>
      <c r="P24" s="374"/>
      <c r="Q24" s="372">
        <v>7120</v>
      </c>
      <c r="R24" s="373"/>
      <c r="S24" s="373"/>
      <c r="T24" s="373"/>
      <c r="U24" s="373"/>
      <c r="V24" s="374"/>
      <c r="W24" s="462"/>
      <c r="X24" s="399"/>
      <c r="Y24" s="400"/>
      <c r="Z24" s="375" t="s">
        <v>163</v>
      </c>
      <c r="AA24" s="376"/>
      <c r="AB24" s="376"/>
      <c r="AC24" s="376"/>
      <c r="AD24" s="376"/>
      <c r="AE24" s="376"/>
      <c r="AF24" s="376"/>
      <c r="AG24" s="377"/>
      <c r="AH24" s="372">
        <v>479</v>
      </c>
      <c r="AI24" s="373"/>
      <c r="AJ24" s="373"/>
      <c r="AK24" s="373"/>
      <c r="AL24" s="374"/>
      <c r="AM24" s="372">
        <v>1406344</v>
      </c>
      <c r="AN24" s="373"/>
      <c r="AO24" s="373"/>
      <c r="AP24" s="373"/>
      <c r="AQ24" s="373"/>
      <c r="AR24" s="374"/>
      <c r="AS24" s="372">
        <v>2936</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16217132</v>
      </c>
      <c r="BO24" s="420"/>
      <c r="BP24" s="420"/>
      <c r="BQ24" s="420"/>
      <c r="BR24" s="420"/>
      <c r="BS24" s="420"/>
      <c r="BT24" s="420"/>
      <c r="BU24" s="421"/>
      <c r="BV24" s="419">
        <v>15063630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165</v>
      </c>
      <c r="F25" s="376"/>
      <c r="G25" s="376"/>
      <c r="H25" s="376"/>
      <c r="I25" s="376"/>
      <c r="J25" s="376"/>
      <c r="K25" s="377"/>
      <c r="L25" s="372">
        <v>1</v>
      </c>
      <c r="M25" s="373"/>
      <c r="N25" s="373"/>
      <c r="O25" s="373"/>
      <c r="P25" s="374"/>
      <c r="Q25" s="372">
        <v>6320</v>
      </c>
      <c r="R25" s="373"/>
      <c r="S25" s="373"/>
      <c r="T25" s="373"/>
      <c r="U25" s="373"/>
      <c r="V25" s="374"/>
      <c r="W25" s="462"/>
      <c r="X25" s="399"/>
      <c r="Y25" s="400"/>
      <c r="Z25" s="375" t="s">
        <v>166</v>
      </c>
      <c r="AA25" s="376"/>
      <c r="AB25" s="376"/>
      <c r="AC25" s="376"/>
      <c r="AD25" s="376"/>
      <c r="AE25" s="376"/>
      <c r="AF25" s="376"/>
      <c r="AG25" s="377"/>
      <c r="AH25" s="372">
        <v>86</v>
      </c>
      <c r="AI25" s="373"/>
      <c r="AJ25" s="373"/>
      <c r="AK25" s="373"/>
      <c r="AL25" s="374"/>
      <c r="AM25" s="372">
        <v>245444</v>
      </c>
      <c r="AN25" s="373"/>
      <c r="AO25" s="373"/>
      <c r="AP25" s="373"/>
      <c r="AQ25" s="373"/>
      <c r="AR25" s="374"/>
      <c r="AS25" s="372">
        <v>2854</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9577907</v>
      </c>
      <c r="BO25" s="449"/>
      <c r="BP25" s="449"/>
      <c r="BQ25" s="449"/>
      <c r="BR25" s="449"/>
      <c r="BS25" s="449"/>
      <c r="BT25" s="449"/>
      <c r="BU25" s="450"/>
      <c r="BV25" s="448">
        <v>4015963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168</v>
      </c>
      <c r="F26" s="376"/>
      <c r="G26" s="376"/>
      <c r="H26" s="376"/>
      <c r="I26" s="376"/>
      <c r="J26" s="376"/>
      <c r="K26" s="377"/>
      <c r="L26" s="372">
        <v>1</v>
      </c>
      <c r="M26" s="373"/>
      <c r="N26" s="373"/>
      <c r="O26" s="373"/>
      <c r="P26" s="374"/>
      <c r="Q26" s="372">
        <v>6300</v>
      </c>
      <c r="R26" s="373"/>
      <c r="S26" s="373"/>
      <c r="T26" s="373"/>
      <c r="U26" s="373"/>
      <c r="V26" s="374"/>
      <c r="W26" s="462"/>
      <c r="X26" s="399"/>
      <c r="Y26" s="400"/>
      <c r="Z26" s="375" t="s">
        <v>169</v>
      </c>
      <c r="AA26" s="430"/>
      <c r="AB26" s="430"/>
      <c r="AC26" s="430"/>
      <c r="AD26" s="430"/>
      <c r="AE26" s="430"/>
      <c r="AF26" s="430"/>
      <c r="AG26" s="431"/>
      <c r="AH26" s="372">
        <v>13</v>
      </c>
      <c r="AI26" s="373"/>
      <c r="AJ26" s="373"/>
      <c r="AK26" s="373"/>
      <c r="AL26" s="374"/>
      <c r="AM26" s="372">
        <v>37674</v>
      </c>
      <c r="AN26" s="373"/>
      <c r="AO26" s="373"/>
      <c r="AP26" s="373"/>
      <c r="AQ26" s="373"/>
      <c r="AR26" s="374"/>
      <c r="AS26" s="372">
        <v>2898</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v>287251</v>
      </c>
      <c r="BO26" s="420"/>
      <c r="BP26" s="420"/>
      <c r="BQ26" s="420"/>
      <c r="BR26" s="420"/>
      <c r="BS26" s="420"/>
      <c r="BT26" s="420"/>
      <c r="BU26" s="421"/>
      <c r="BV26" s="419">
        <v>376531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6100</v>
      </c>
      <c r="R27" s="373"/>
      <c r="S27" s="373"/>
      <c r="T27" s="373"/>
      <c r="U27" s="373"/>
      <c r="V27" s="374"/>
      <c r="W27" s="462"/>
      <c r="X27" s="399"/>
      <c r="Y27" s="400"/>
      <c r="Z27" s="375" t="s">
        <v>172</v>
      </c>
      <c r="AA27" s="376"/>
      <c r="AB27" s="376"/>
      <c r="AC27" s="376"/>
      <c r="AD27" s="376"/>
      <c r="AE27" s="376"/>
      <c r="AF27" s="376"/>
      <c r="AG27" s="377"/>
      <c r="AH27" s="372">
        <v>28</v>
      </c>
      <c r="AI27" s="373"/>
      <c r="AJ27" s="373"/>
      <c r="AK27" s="373"/>
      <c r="AL27" s="374"/>
      <c r="AM27" s="372">
        <v>94342</v>
      </c>
      <c r="AN27" s="373"/>
      <c r="AO27" s="373"/>
      <c r="AP27" s="373"/>
      <c r="AQ27" s="373"/>
      <c r="AR27" s="374"/>
      <c r="AS27" s="372">
        <v>3369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5800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4157099</v>
      </c>
      <c r="BO28" s="449"/>
      <c r="BP28" s="449"/>
      <c r="BQ28" s="449"/>
      <c r="BR28" s="449"/>
      <c r="BS28" s="449"/>
      <c r="BT28" s="449"/>
      <c r="BU28" s="450"/>
      <c r="BV28" s="448">
        <v>4753019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14</v>
      </c>
      <c r="M29" s="373"/>
      <c r="N29" s="373"/>
      <c r="O29" s="373"/>
      <c r="P29" s="374"/>
      <c r="Q29" s="372">
        <v>5500</v>
      </c>
      <c r="R29" s="373"/>
      <c r="S29" s="373"/>
      <c r="T29" s="373"/>
      <c r="U29" s="373"/>
      <c r="V29" s="374"/>
      <c r="W29" s="463"/>
      <c r="X29" s="464"/>
      <c r="Y29" s="465"/>
      <c r="Z29" s="375" t="s">
        <v>178</v>
      </c>
      <c r="AA29" s="376"/>
      <c r="AB29" s="376"/>
      <c r="AC29" s="376"/>
      <c r="AD29" s="376"/>
      <c r="AE29" s="376"/>
      <c r="AF29" s="376"/>
      <c r="AG29" s="377"/>
      <c r="AH29" s="372">
        <v>507</v>
      </c>
      <c r="AI29" s="373"/>
      <c r="AJ29" s="373"/>
      <c r="AK29" s="373"/>
      <c r="AL29" s="374"/>
      <c r="AM29" s="372">
        <v>1500686</v>
      </c>
      <c r="AN29" s="373"/>
      <c r="AO29" s="373"/>
      <c r="AP29" s="373"/>
      <c r="AQ29" s="373"/>
      <c r="AR29" s="374"/>
      <c r="AS29" s="372">
        <v>2960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605489</v>
      </c>
      <c r="BO29" s="420"/>
      <c r="BP29" s="420"/>
      <c r="BQ29" s="420"/>
      <c r="BR29" s="420"/>
      <c r="BS29" s="420"/>
      <c r="BT29" s="420"/>
      <c r="BU29" s="421"/>
      <c r="BV29" s="419">
        <v>617491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4197409</v>
      </c>
      <c r="BO30" s="454"/>
      <c r="BP30" s="454"/>
      <c r="BQ30" s="454"/>
      <c r="BR30" s="454"/>
      <c r="BS30" s="454"/>
      <c r="BT30" s="454"/>
      <c r="BU30" s="455"/>
      <c r="BV30" s="453">
        <v>4506826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泉大津市病院事業会計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泉大津市、和泉市墓地組合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泉大津マリン</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泉大津市水道事業会計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高石市泉大津市墓地組合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泉大津埠頭</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泉大津市下水道事業会計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泉北環境整備施設組合（一般会計）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大阪府都市ボートレース企業団</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大阪府後期高齢者医療広域連合（一般会計）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大阪府後期高齢者広域連合（後期高齢者医療特別会計）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大阪広域水道企業団（水道企業会計）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大阪広域水道企業団（工業用水道事業会計）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5yXYoKrxLMGGqxVagk4n7T5hZYZ97XzaGatzXsdH24ycMPAqDeox2V83ant1cNlLaCcQCSSHEhYiSlG9O5+UNA==" saltValue="+1yrpYeoTC897ZQSkEnF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0" t="s">
        <v>533</v>
      </c>
      <c r="D34" s="1150"/>
      <c r="E34" s="1151"/>
      <c r="F34" s="32" t="s">
        <v>534</v>
      </c>
      <c r="G34" s="33">
        <v>0</v>
      </c>
      <c r="H34" s="33">
        <v>1.81</v>
      </c>
      <c r="I34" s="33">
        <v>0</v>
      </c>
      <c r="J34" s="34" t="s">
        <v>535</v>
      </c>
      <c r="K34" s="22"/>
      <c r="L34" s="22"/>
      <c r="M34" s="22"/>
      <c r="N34" s="22"/>
      <c r="O34" s="22"/>
      <c r="P34" s="22"/>
    </row>
    <row r="35" spans="1:16" ht="39" customHeight="1" x14ac:dyDescent="0.15">
      <c r="A35" s="22"/>
      <c r="B35" s="35"/>
      <c r="C35" s="1144" t="s">
        <v>536</v>
      </c>
      <c r="D35" s="1145"/>
      <c r="E35" s="1146"/>
      <c r="F35" s="36">
        <v>16.57</v>
      </c>
      <c r="G35" s="37">
        <v>15.85</v>
      </c>
      <c r="H35" s="37">
        <v>15.66</v>
      </c>
      <c r="I35" s="37">
        <v>15.25</v>
      </c>
      <c r="J35" s="38">
        <v>14.16</v>
      </c>
      <c r="K35" s="22"/>
      <c r="L35" s="22"/>
      <c r="M35" s="22"/>
      <c r="N35" s="22"/>
      <c r="O35" s="22"/>
      <c r="P35" s="22"/>
    </row>
    <row r="36" spans="1:16" ht="39" customHeight="1" x14ac:dyDescent="0.15">
      <c r="A36" s="22"/>
      <c r="B36" s="35"/>
      <c r="C36" s="1144" t="s">
        <v>537</v>
      </c>
      <c r="D36" s="1145"/>
      <c r="E36" s="1146"/>
      <c r="F36" s="36">
        <v>0.8</v>
      </c>
      <c r="G36" s="37">
        <v>1.59</v>
      </c>
      <c r="H36" s="37">
        <v>2.4</v>
      </c>
      <c r="I36" s="37">
        <v>2.34</v>
      </c>
      <c r="J36" s="38">
        <v>2.1</v>
      </c>
      <c r="K36" s="22"/>
      <c r="L36" s="22"/>
      <c r="M36" s="22"/>
      <c r="N36" s="22"/>
      <c r="O36" s="22"/>
      <c r="P36" s="22"/>
    </row>
    <row r="37" spans="1:16" ht="39" customHeight="1" x14ac:dyDescent="0.15">
      <c r="A37" s="22"/>
      <c r="B37" s="35"/>
      <c r="C37" s="1144" t="s">
        <v>538</v>
      </c>
      <c r="D37" s="1145"/>
      <c r="E37" s="1146"/>
      <c r="F37" s="36">
        <v>1.32</v>
      </c>
      <c r="G37" s="37">
        <v>0.83</v>
      </c>
      <c r="H37" s="37">
        <v>1.31</v>
      </c>
      <c r="I37" s="37">
        <v>0.98</v>
      </c>
      <c r="J37" s="38">
        <v>1.73</v>
      </c>
      <c r="K37" s="22"/>
      <c r="L37" s="22"/>
      <c r="M37" s="22"/>
      <c r="N37" s="22"/>
      <c r="O37" s="22"/>
      <c r="P37" s="22"/>
    </row>
    <row r="38" spans="1:16" ht="39" customHeight="1" x14ac:dyDescent="0.15">
      <c r="A38" s="22"/>
      <c r="B38" s="35"/>
      <c r="C38" s="1144" t="s">
        <v>539</v>
      </c>
      <c r="D38" s="1145"/>
      <c r="E38" s="1146"/>
      <c r="F38" s="36">
        <v>2.0099999999999998</v>
      </c>
      <c r="G38" s="37">
        <v>1.92</v>
      </c>
      <c r="H38" s="37">
        <v>1.81</v>
      </c>
      <c r="I38" s="37">
        <v>1.23</v>
      </c>
      <c r="J38" s="38">
        <v>1.21</v>
      </c>
      <c r="K38" s="22"/>
      <c r="L38" s="22"/>
      <c r="M38" s="22"/>
      <c r="N38" s="22"/>
      <c r="O38" s="22"/>
      <c r="P38" s="22"/>
    </row>
    <row r="39" spans="1:16" ht="39" customHeight="1" x14ac:dyDescent="0.15">
      <c r="A39" s="22"/>
      <c r="B39" s="35"/>
      <c r="C39" s="1144" t="s">
        <v>540</v>
      </c>
      <c r="D39" s="1145"/>
      <c r="E39" s="1146"/>
      <c r="F39" s="36">
        <v>0.16</v>
      </c>
      <c r="G39" s="37">
        <v>0.18</v>
      </c>
      <c r="H39" s="37">
        <v>0.23</v>
      </c>
      <c r="I39" s="37">
        <v>0.22</v>
      </c>
      <c r="J39" s="38">
        <v>0.25</v>
      </c>
      <c r="K39" s="22"/>
      <c r="L39" s="22"/>
      <c r="M39" s="22"/>
      <c r="N39" s="22"/>
      <c r="O39" s="22"/>
      <c r="P39" s="22"/>
    </row>
    <row r="40" spans="1:16" ht="39" customHeight="1" x14ac:dyDescent="0.15">
      <c r="A40" s="22"/>
      <c r="B40" s="35"/>
      <c r="C40" s="1144" t="s">
        <v>541</v>
      </c>
      <c r="D40" s="1145"/>
      <c r="E40" s="1146"/>
      <c r="F40" s="36">
        <v>0.51</v>
      </c>
      <c r="G40" s="37">
        <v>0.36</v>
      </c>
      <c r="H40" s="37">
        <v>0.52</v>
      </c>
      <c r="I40" s="37">
        <v>0.32</v>
      </c>
      <c r="J40" s="38">
        <v>0.14000000000000001</v>
      </c>
      <c r="K40" s="22"/>
      <c r="L40" s="22"/>
      <c r="M40" s="22"/>
      <c r="N40" s="22"/>
      <c r="O40" s="22"/>
      <c r="P40" s="22"/>
    </row>
    <row r="41" spans="1:16" ht="39" customHeight="1" x14ac:dyDescent="0.15">
      <c r="A41" s="22"/>
      <c r="B41" s="35"/>
      <c r="C41" s="1144" t="s">
        <v>542</v>
      </c>
      <c r="D41" s="1145"/>
      <c r="E41" s="1146"/>
      <c r="F41" s="36">
        <v>0</v>
      </c>
      <c r="G41" s="37">
        <v>0</v>
      </c>
      <c r="H41" s="37">
        <v>0</v>
      </c>
      <c r="I41" s="37">
        <v>0</v>
      </c>
      <c r="J41" s="38">
        <v>0</v>
      </c>
      <c r="K41" s="22"/>
      <c r="L41" s="22"/>
      <c r="M41" s="22"/>
      <c r="N41" s="22"/>
      <c r="O41" s="22"/>
      <c r="P41" s="22"/>
    </row>
    <row r="42" spans="1:16" ht="39" customHeight="1" x14ac:dyDescent="0.15">
      <c r="A42" s="22"/>
      <c r="B42" s="39"/>
      <c r="C42" s="1144" t="s">
        <v>543</v>
      </c>
      <c r="D42" s="1145"/>
      <c r="E42" s="1146"/>
      <c r="F42" s="36" t="s">
        <v>488</v>
      </c>
      <c r="G42" s="37" t="s">
        <v>488</v>
      </c>
      <c r="H42" s="37" t="s">
        <v>488</v>
      </c>
      <c r="I42" s="37" t="s">
        <v>488</v>
      </c>
      <c r="J42" s="38" t="s">
        <v>488</v>
      </c>
      <c r="K42" s="22"/>
      <c r="L42" s="22"/>
      <c r="M42" s="22"/>
      <c r="N42" s="22"/>
      <c r="O42" s="22"/>
      <c r="P42" s="22"/>
    </row>
    <row r="43" spans="1:16" ht="39" customHeight="1" thickBot="1" x14ac:dyDescent="0.2">
      <c r="A43" s="22"/>
      <c r="B43" s="40"/>
      <c r="C43" s="1147" t="s">
        <v>544</v>
      </c>
      <c r="D43" s="1148"/>
      <c r="E43" s="1149"/>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ZJSfCk2O/Kvy2/5p6pcyXxuik9BuzNR9s7k6PYGRVo628RuTKLS79kt3KDOlVfIB2MXqmuIaciAKRD+iIhPkA==" saltValue="2gMI0ZNmZPY3StHm0CMm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5" t="s">
        <v>9</v>
      </c>
      <c r="C45" s="1176"/>
      <c r="D45" s="58"/>
      <c r="E45" s="1181" t="s">
        <v>10</v>
      </c>
      <c r="F45" s="1181"/>
      <c r="G45" s="1181"/>
      <c r="H45" s="1181"/>
      <c r="I45" s="1181"/>
      <c r="J45" s="1182"/>
      <c r="K45" s="59">
        <v>2707</v>
      </c>
      <c r="L45" s="60">
        <v>2753</v>
      </c>
      <c r="M45" s="60">
        <v>2757</v>
      </c>
      <c r="N45" s="60">
        <v>2564</v>
      </c>
      <c r="O45" s="61">
        <v>2582</v>
      </c>
      <c r="P45" s="48"/>
      <c r="Q45" s="48"/>
      <c r="R45" s="48"/>
      <c r="S45" s="48"/>
      <c r="T45" s="48"/>
      <c r="U45" s="48"/>
    </row>
    <row r="46" spans="1:21" ht="30.75" customHeight="1" x14ac:dyDescent="0.15">
      <c r="A46" s="48"/>
      <c r="B46" s="1177"/>
      <c r="C46" s="1178"/>
      <c r="D46" s="62"/>
      <c r="E46" s="1154" t="s">
        <v>11</v>
      </c>
      <c r="F46" s="1154"/>
      <c r="G46" s="1154"/>
      <c r="H46" s="1154"/>
      <c r="I46" s="1154"/>
      <c r="J46" s="1155"/>
      <c r="K46" s="63" t="s">
        <v>488</v>
      </c>
      <c r="L46" s="64" t="s">
        <v>488</v>
      </c>
      <c r="M46" s="64" t="s">
        <v>488</v>
      </c>
      <c r="N46" s="64" t="s">
        <v>488</v>
      </c>
      <c r="O46" s="65" t="s">
        <v>488</v>
      </c>
      <c r="P46" s="48"/>
      <c r="Q46" s="48"/>
      <c r="R46" s="48"/>
      <c r="S46" s="48"/>
      <c r="T46" s="48"/>
      <c r="U46" s="48"/>
    </row>
    <row r="47" spans="1:21" ht="30.75" customHeight="1" x14ac:dyDescent="0.15">
      <c r="A47" s="48"/>
      <c r="B47" s="1177"/>
      <c r="C47" s="1178"/>
      <c r="D47" s="62"/>
      <c r="E47" s="1154" t="s">
        <v>12</v>
      </c>
      <c r="F47" s="1154"/>
      <c r="G47" s="1154"/>
      <c r="H47" s="1154"/>
      <c r="I47" s="1154"/>
      <c r="J47" s="1155"/>
      <c r="K47" s="63">
        <v>21</v>
      </c>
      <c r="L47" s="64" t="s">
        <v>488</v>
      </c>
      <c r="M47" s="64" t="s">
        <v>488</v>
      </c>
      <c r="N47" s="64" t="s">
        <v>488</v>
      </c>
      <c r="O47" s="65" t="s">
        <v>488</v>
      </c>
      <c r="P47" s="48"/>
      <c r="Q47" s="48"/>
      <c r="R47" s="48"/>
      <c r="S47" s="48"/>
      <c r="T47" s="48"/>
      <c r="U47" s="48"/>
    </row>
    <row r="48" spans="1:21" ht="30.75" customHeight="1" x14ac:dyDescent="0.15">
      <c r="A48" s="48"/>
      <c r="B48" s="1177"/>
      <c r="C48" s="1178"/>
      <c r="D48" s="62"/>
      <c r="E48" s="1154" t="s">
        <v>13</v>
      </c>
      <c r="F48" s="1154"/>
      <c r="G48" s="1154"/>
      <c r="H48" s="1154"/>
      <c r="I48" s="1154"/>
      <c r="J48" s="1155"/>
      <c r="K48" s="63">
        <v>1533</v>
      </c>
      <c r="L48" s="64">
        <v>1432</v>
      </c>
      <c r="M48" s="64">
        <v>1410</v>
      </c>
      <c r="N48" s="64">
        <v>1341</v>
      </c>
      <c r="O48" s="65">
        <v>1368</v>
      </c>
      <c r="P48" s="48"/>
      <c r="Q48" s="48"/>
      <c r="R48" s="48"/>
      <c r="S48" s="48"/>
      <c r="T48" s="48"/>
      <c r="U48" s="48"/>
    </row>
    <row r="49" spans="1:21" ht="30.75" customHeight="1" x14ac:dyDescent="0.15">
      <c r="A49" s="48"/>
      <c r="B49" s="1177"/>
      <c r="C49" s="1178"/>
      <c r="D49" s="62"/>
      <c r="E49" s="1154" t="s">
        <v>14</v>
      </c>
      <c r="F49" s="1154"/>
      <c r="G49" s="1154"/>
      <c r="H49" s="1154"/>
      <c r="I49" s="1154"/>
      <c r="J49" s="1155"/>
      <c r="K49" s="63">
        <v>126</v>
      </c>
      <c r="L49" s="64">
        <v>116</v>
      </c>
      <c r="M49" s="64">
        <v>113</v>
      </c>
      <c r="N49" s="64">
        <v>112</v>
      </c>
      <c r="O49" s="65">
        <v>114</v>
      </c>
      <c r="P49" s="48"/>
      <c r="Q49" s="48"/>
      <c r="R49" s="48"/>
      <c r="S49" s="48"/>
      <c r="T49" s="48"/>
      <c r="U49" s="48"/>
    </row>
    <row r="50" spans="1:21" ht="30.75" customHeight="1" x14ac:dyDescent="0.15">
      <c r="A50" s="48"/>
      <c r="B50" s="1177"/>
      <c r="C50" s="1178"/>
      <c r="D50" s="62"/>
      <c r="E50" s="1154" t="s">
        <v>15</v>
      </c>
      <c r="F50" s="1154"/>
      <c r="G50" s="1154"/>
      <c r="H50" s="1154"/>
      <c r="I50" s="1154"/>
      <c r="J50" s="1155"/>
      <c r="K50" s="63">
        <v>561</v>
      </c>
      <c r="L50" s="64">
        <v>812</v>
      </c>
      <c r="M50" s="64">
        <v>446</v>
      </c>
      <c r="N50" s="64">
        <v>366</v>
      </c>
      <c r="O50" s="65">
        <v>42</v>
      </c>
      <c r="P50" s="48"/>
      <c r="Q50" s="48"/>
      <c r="R50" s="48"/>
      <c r="S50" s="48"/>
      <c r="T50" s="48"/>
      <c r="U50" s="48"/>
    </row>
    <row r="51" spans="1:21" ht="30.75" customHeight="1" x14ac:dyDescent="0.15">
      <c r="A51" s="48"/>
      <c r="B51" s="1179"/>
      <c r="C51" s="1180"/>
      <c r="D51" s="66"/>
      <c r="E51" s="1154" t="s">
        <v>16</v>
      </c>
      <c r="F51" s="1154"/>
      <c r="G51" s="1154"/>
      <c r="H51" s="1154"/>
      <c r="I51" s="1154"/>
      <c r="J51" s="1155"/>
      <c r="K51" s="63">
        <v>0</v>
      </c>
      <c r="L51" s="64">
        <v>0</v>
      </c>
      <c r="M51" s="64" t="s">
        <v>488</v>
      </c>
      <c r="N51" s="64" t="s">
        <v>488</v>
      </c>
      <c r="O51" s="65">
        <v>0</v>
      </c>
      <c r="P51" s="48"/>
      <c r="Q51" s="48"/>
      <c r="R51" s="48"/>
      <c r="S51" s="48"/>
      <c r="T51" s="48"/>
      <c r="U51" s="48"/>
    </row>
    <row r="52" spans="1:21" ht="30.75" customHeight="1" x14ac:dyDescent="0.15">
      <c r="A52" s="48"/>
      <c r="B52" s="1152" t="s">
        <v>17</v>
      </c>
      <c r="C52" s="1153"/>
      <c r="D52" s="66"/>
      <c r="E52" s="1154" t="s">
        <v>18</v>
      </c>
      <c r="F52" s="1154"/>
      <c r="G52" s="1154"/>
      <c r="H52" s="1154"/>
      <c r="I52" s="1154"/>
      <c r="J52" s="1155"/>
      <c r="K52" s="63">
        <v>3929</v>
      </c>
      <c r="L52" s="64">
        <v>3629</v>
      </c>
      <c r="M52" s="64">
        <v>3281</v>
      </c>
      <c r="N52" s="64">
        <v>3196</v>
      </c>
      <c r="O52" s="65">
        <v>3251</v>
      </c>
      <c r="P52" s="48"/>
      <c r="Q52" s="48"/>
      <c r="R52" s="48"/>
      <c r="S52" s="48"/>
      <c r="T52" s="48"/>
      <c r="U52" s="48"/>
    </row>
    <row r="53" spans="1:21" ht="30.75" customHeight="1" thickBot="1" x14ac:dyDescent="0.2">
      <c r="A53" s="48"/>
      <c r="B53" s="1156" t="s">
        <v>19</v>
      </c>
      <c r="C53" s="1157"/>
      <c r="D53" s="67"/>
      <c r="E53" s="1158" t="s">
        <v>20</v>
      </c>
      <c r="F53" s="1158"/>
      <c r="G53" s="1158"/>
      <c r="H53" s="1158"/>
      <c r="I53" s="1158"/>
      <c r="J53" s="1159"/>
      <c r="K53" s="68">
        <v>1019</v>
      </c>
      <c r="L53" s="69">
        <v>1484</v>
      </c>
      <c r="M53" s="69">
        <v>1445</v>
      </c>
      <c r="N53" s="69">
        <v>1187</v>
      </c>
      <c r="O53" s="70">
        <v>855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0" t="s">
        <v>24</v>
      </c>
      <c r="C58" s="1161"/>
      <c r="D58" s="1166" t="s">
        <v>25</v>
      </c>
      <c r="E58" s="1167"/>
      <c r="F58" s="1167"/>
      <c r="G58" s="1167"/>
      <c r="H58" s="1167"/>
      <c r="I58" s="1167"/>
      <c r="J58" s="1168"/>
      <c r="K58" s="83">
        <v>21</v>
      </c>
      <c r="L58" s="84">
        <v>0</v>
      </c>
      <c r="M58" s="84">
        <v>0</v>
      </c>
      <c r="N58" s="84">
        <v>0</v>
      </c>
      <c r="O58" s="85">
        <v>0</v>
      </c>
    </row>
    <row r="59" spans="1:21" ht="31.5" customHeight="1" x14ac:dyDescent="0.15">
      <c r="B59" s="1162"/>
      <c r="C59" s="1163"/>
      <c r="D59" s="1169" t="s">
        <v>26</v>
      </c>
      <c r="E59" s="1170"/>
      <c r="F59" s="1170"/>
      <c r="G59" s="1170"/>
      <c r="H59" s="1170"/>
      <c r="I59" s="1170"/>
      <c r="J59" s="1171"/>
      <c r="K59" s="86">
        <v>384</v>
      </c>
      <c r="L59" s="87">
        <v>0</v>
      </c>
      <c r="M59" s="87">
        <v>0</v>
      </c>
      <c r="N59" s="87">
        <v>0</v>
      </c>
      <c r="O59" s="88">
        <v>0</v>
      </c>
    </row>
    <row r="60" spans="1:21" ht="31.5" customHeight="1" thickBot="1" x14ac:dyDescent="0.2">
      <c r="B60" s="1164"/>
      <c r="C60" s="1165"/>
      <c r="D60" s="1172" t="s">
        <v>27</v>
      </c>
      <c r="E60" s="1173"/>
      <c r="F60" s="1173"/>
      <c r="G60" s="1173"/>
      <c r="H60" s="1173"/>
      <c r="I60" s="1173"/>
      <c r="J60" s="1174"/>
      <c r="K60" s="89">
        <v>193</v>
      </c>
      <c r="L60" s="90">
        <v>0</v>
      </c>
      <c r="M60" s="90">
        <v>0</v>
      </c>
      <c r="N60" s="90">
        <v>0</v>
      </c>
      <c r="O60" s="91">
        <v>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Lrz54dyQa8kl5KPw+pD6SGJmhMHpYGViQYElxrFSr3wurPzncMjihWYWMLYgWIhVe8w/kI71/k5ugJ5DLwfFg==" saltValue="T8p38kZX0Du+KrMM34nq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5" t="s">
        <v>30</v>
      </c>
      <c r="C41" s="1196"/>
      <c r="D41" s="105"/>
      <c r="E41" s="1197" t="s">
        <v>31</v>
      </c>
      <c r="F41" s="1197"/>
      <c r="G41" s="1197"/>
      <c r="H41" s="1198"/>
      <c r="I41" s="343">
        <v>27560</v>
      </c>
      <c r="J41" s="344">
        <v>27336</v>
      </c>
      <c r="K41" s="344">
        <v>26248</v>
      </c>
      <c r="L41" s="344">
        <v>27580</v>
      </c>
      <c r="M41" s="345">
        <v>27658</v>
      </c>
    </row>
    <row r="42" spans="2:13" ht="27.75" customHeight="1" x14ac:dyDescent="0.15">
      <c r="B42" s="1185"/>
      <c r="C42" s="1186"/>
      <c r="D42" s="106"/>
      <c r="E42" s="1189" t="s">
        <v>32</v>
      </c>
      <c r="F42" s="1189"/>
      <c r="G42" s="1189"/>
      <c r="H42" s="1190"/>
      <c r="I42" s="346">
        <v>1601</v>
      </c>
      <c r="J42" s="347">
        <v>806</v>
      </c>
      <c r="K42" s="347">
        <v>502</v>
      </c>
      <c r="L42" s="347">
        <v>463</v>
      </c>
      <c r="M42" s="348">
        <v>425</v>
      </c>
    </row>
    <row r="43" spans="2:13" ht="27.75" customHeight="1" x14ac:dyDescent="0.15">
      <c r="B43" s="1185"/>
      <c r="C43" s="1186"/>
      <c r="D43" s="106"/>
      <c r="E43" s="1189" t="s">
        <v>33</v>
      </c>
      <c r="F43" s="1189"/>
      <c r="G43" s="1189"/>
      <c r="H43" s="1190"/>
      <c r="I43" s="346">
        <v>16297</v>
      </c>
      <c r="J43" s="347">
        <v>14832</v>
      </c>
      <c r="K43" s="347">
        <v>14253</v>
      </c>
      <c r="L43" s="347">
        <v>15972</v>
      </c>
      <c r="M43" s="348">
        <v>22429</v>
      </c>
    </row>
    <row r="44" spans="2:13" ht="27.75" customHeight="1" x14ac:dyDescent="0.15">
      <c r="B44" s="1185"/>
      <c r="C44" s="1186"/>
      <c r="D44" s="106"/>
      <c r="E44" s="1189" t="s">
        <v>34</v>
      </c>
      <c r="F44" s="1189"/>
      <c r="G44" s="1189"/>
      <c r="H44" s="1190"/>
      <c r="I44" s="346">
        <v>1082</v>
      </c>
      <c r="J44" s="347">
        <v>1118</v>
      </c>
      <c r="K44" s="347">
        <v>1156</v>
      </c>
      <c r="L44" s="347">
        <v>1266</v>
      </c>
      <c r="M44" s="348">
        <v>1177</v>
      </c>
    </row>
    <row r="45" spans="2:13" ht="27.75" customHeight="1" x14ac:dyDescent="0.15">
      <c r="B45" s="1185"/>
      <c r="C45" s="1186"/>
      <c r="D45" s="106"/>
      <c r="E45" s="1189" t="s">
        <v>35</v>
      </c>
      <c r="F45" s="1189"/>
      <c r="G45" s="1189"/>
      <c r="H45" s="1190"/>
      <c r="I45" s="346">
        <v>2673</v>
      </c>
      <c r="J45" s="347">
        <v>2672</v>
      </c>
      <c r="K45" s="347">
        <v>2663</v>
      </c>
      <c r="L45" s="347">
        <v>2885</v>
      </c>
      <c r="M45" s="348">
        <v>2962</v>
      </c>
    </row>
    <row r="46" spans="2:13" ht="27.75" customHeight="1" x14ac:dyDescent="0.15">
      <c r="B46" s="1185"/>
      <c r="C46" s="1186"/>
      <c r="D46" s="107"/>
      <c r="E46" s="1189" t="s">
        <v>36</v>
      </c>
      <c r="F46" s="1189"/>
      <c r="G46" s="1189"/>
      <c r="H46" s="1190"/>
      <c r="I46" s="346">
        <v>424</v>
      </c>
      <c r="J46" s="347">
        <v>433</v>
      </c>
      <c r="K46" s="347">
        <v>312</v>
      </c>
      <c r="L46" s="347" t="s">
        <v>488</v>
      </c>
      <c r="M46" s="348" t="s">
        <v>488</v>
      </c>
    </row>
    <row r="47" spans="2:13" ht="27.75" customHeight="1" x14ac:dyDescent="0.15">
      <c r="B47" s="1185"/>
      <c r="C47" s="1186"/>
      <c r="D47" s="108"/>
      <c r="E47" s="1199" t="s">
        <v>37</v>
      </c>
      <c r="F47" s="1200"/>
      <c r="G47" s="1200"/>
      <c r="H47" s="1201"/>
      <c r="I47" s="346" t="s">
        <v>488</v>
      </c>
      <c r="J47" s="347" t="s">
        <v>488</v>
      </c>
      <c r="K47" s="347" t="s">
        <v>488</v>
      </c>
      <c r="L47" s="347" t="s">
        <v>488</v>
      </c>
      <c r="M47" s="348" t="s">
        <v>488</v>
      </c>
    </row>
    <row r="48" spans="2:13" ht="27.75" customHeight="1" x14ac:dyDescent="0.15">
      <c r="B48" s="1185"/>
      <c r="C48" s="1186"/>
      <c r="D48" s="106"/>
      <c r="E48" s="1189" t="s">
        <v>38</v>
      </c>
      <c r="F48" s="1189"/>
      <c r="G48" s="1189"/>
      <c r="H48" s="1190"/>
      <c r="I48" s="346" t="s">
        <v>488</v>
      </c>
      <c r="J48" s="347" t="s">
        <v>488</v>
      </c>
      <c r="K48" s="347" t="s">
        <v>488</v>
      </c>
      <c r="L48" s="347" t="s">
        <v>488</v>
      </c>
      <c r="M48" s="348" t="s">
        <v>488</v>
      </c>
    </row>
    <row r="49" spans="2:13" ht="27.75" customHeight="1" x14ac:dyDescent="0.15">
      <c r="B49" s="1187"/>
      <c r="C49" s="1188"/>
      <c r="D49" s="106"/>
      <c r="E49" s="1189" t="s">
        <v>39</v>
      </c>
      <c r="F49" s="1189"/>
      <c r="G49" s="1189"/>
      <c r="H49" s="1190"/>
      <c r="I49" s="346" t="s">
        <v>488</v>
      </c>
      <c r="J49" s="347" t="s">
        <v>488</v>
      </c>
      <c r="K49" s="347" t="s">
        <v>488</v>
      </c>
      <c r="L49" s="347" t="s">
        <v>488</v>
      </c>
      <c r="M49" s="348" t="s">
        <v>488</v>
      </c>
    </row>
    <row r="50" spans="2:13" ht="27.75" customHeight="1" x14ac:dyDescent="0.15">
      <c r="B50" s="1183" t="s">
        <v>40</v>
      </c>
      <c r="C50" s="1184"/>
      <c r="D50" s="109"/>
      <c r="E50" s="1189" t="s">
        <v>41</v>
      </c>
      <c r="F50" s="1189"/>
      <c r="G50" s="1189"/>
      <c r="H50" s="1190"/>
      <c r="I50" s="346">
        <v>7579</v>
      </c>
      <c r="J50" s="347">
        <v>8905</v>
      </c>
      <c r="K50" s="347">
        <v>9468</v>
      </c>
      <c r="L50" s="347">
        <v>10158</v>
      </c>
      <c r="M50" s="348">
        <v>9197</v>
      </c>
    </row>
    <row r="51" spans="2:13" ht="27.75" customHeight="1" x14ac:dyDescent="0.15">
      <c r="B51" s="1185"/>
      <c r="C51" s="1186"/>
      <c r="D51" s="106"/>
      <c r="E51" s="1189" t="s">
        <v>42</v>
      </c>
      <c r="F51" s="1189"/>
      <c r="G51" s="1189"/>
      <c r="H51" s="1190"/>
      <c r="I51" s="346">
        <v>8778</v>
      </c>
      <c r="J51" s="347">
        <v>7881</v>
      </c>
      <c r="K51" s="347">
        <v>7443</v>
      </c>
      <c r="L51" s="347">
        <v>7859</v>
      </c>
      <c r="M51" s="348">
        <v>8227</v>
      </c>
    </row>
    <row r="52" spans="2:13" ht="27.75" customHeight="1" x14ac:dyDescent="0.15">
      <c r="B52" s="1187"/>
      <c r="C52" s="1188"/>
      <c r="D52" s="106"/>
      <c r="E52" s="1189" t="s">
        <v>43</v>
      </c>
      <c r="F52" s="1189"/>
      <c r="G52" s="1189"/>
      <c r="H52" s="1190"/>
      <c r="I52" s="346">
        <v>28961</v>
      </c>
      <c r="J52" s="347">
        <v>28216</v>
      </c>
      <c r="K52" s="347">
        <v>27289</v>
      </c>
      <c r="L52" s="347">
        <v>28669</v>
      </c>
      <c r="M52" s="348">
        <v>30020</v>
      </c>
    </row>
    <row r="53" spans="2:13" ht="27.75" customHeight="1" thickBot="1" x14ac:dyDescent="0.2">
      <c r="B53" s="1191" t="s">
        <v>19</v>
      </c>
      <c r="C53" s="1192"/>
      <c r="D53" s="110"/>
      <c r="E53" s="1193" t="s">
        <v>44</v>
      </c>
      <c r="F53" s="1193"/>
      <c r="G53" s="1193"/>
      <c r="H53" s="1194"/>
      <c r="I53" s="349">
        <v>4319</v>
      </c>
      <c r="J53" s="350">
        <v>2195</v>
      </c>
      <c r="K53" s="350">
        <v>935</v>
      </c>
      <c r="L53" s="350">
        <v>1480</v>
      </c>
      <c r="M53" s="351">
        <v>7209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oYNCj0VphwXN5cTv1MZ+JOIPMAIDSB6poSuEm92+SPaDDVCDRrB+N9tP7B/yReTpZZaFGQ57L/UylHBIandpw==" saltValue="1/2y7fclMtD3bsD7eI9/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0" t="s">
        <v>46</v>
      </c>
      <c r="D55" s="1210"/>
      <c r="E55" s="1211"/>
      <c r="F55" s="352">
        <v>4834</v>
      </c>
      <c r="G55" s="352">
        <v>4753</v>
      </c>
      <c r="H55" s="353">
        <v>4157</v>
      </c>
    </row>
    <row r="56" spans="2:8" ht="52.5" customHeight="1" x14ac:dyDescent="0.15">
      <c r="B56" s="122"/>
      <c r="C56" s="1212" t="s">
        <v>47</v>
      </c>
      <c r="D56" s="1212"/>
      <c r="E56" s="1213"/>
      <c r="F56" s="354" t="s">
        <v>488</v>
      </c>
      <c r="G56" s="354">
        <v>617</v>
      </c>
      <c r="H56" s="355">
        <v>605</v>
      </c>
    </row>
    <row r="57" spans="2:8" ht="53.25" customHeight="1" x14ac:dyDescent="0.15">
      <c r="B57" s="122"/>
      <c r="C57" s="1214" t="s">
        <v>48</v>
      </c>
      <c r="D57" s="1214"/>
      <c r="E57" s="1215"/>
      <c r="F57" s="356">
        <v>4219</v>
      </c>
      <c r="G57" s="356">
        <v>4507</v>
      </c>
      <c r="H57" s="357">
        <v>4197</v>
      </c>
    </row>
    <row r="58" spans="2:8" ht="45.75" customHeight="1" x14ac:dyDescent="0.15">
      <c r="B58" s="123"/>
      <c r="C58" s="1202" t="s">
        <v>561</v>
      </c>
      <c r="D58" s="1203"/>
      <c r="E58" s="1204"/>
      <c r="F58" s="358">
        <v>1385</v>
      </c>
      <c r="G58" s="358">
        <v>1344</v>
      </c>
      <c r="H58" s="359">
        <v>1250</v>
      </c>
    </row>
    <row r="59" spans="2:8" ht="45.75" customHeight="1" x14ac:dyDescent="0.15">
      <c r="B59" s="123"/>
      <c r="C59" s="1202" t="s">
        <v>562</v>
      </c>
      <c r="D59" s="1203"/>
      <c r="E59" s="1204"/>
      <c r="F59" s="358">
        <v>657</v>
      </c>
      <c r="G59" s="358">
        <v>716</v>
      </c>
      <c r="H59" s="359">
        <v>777</v>
      </c>
    </row>
    <row r="60" spans="2:8" ht="45.75" customHeight="1" x14ac:dyDescent="0.15">
      <c r="B60" s="123"/>
      <c r="C60" s="1202" t="s">
        <v>563</v>
      </c>
      <c r="D60" s="1203"/>
      <c r="E60" s="1204"/>
      <c r="F60" s="358">
        <v>491</v>
      </c>
      <c r="G60" s="358">
        <v>803</v>
      </c>
      <c r="H60" s="359">
        <v>557</v>
      </c>
    </row>
    <row r="61" spans="2:8" ht="45.75" customHeight="1" x14ac:dyDescent="0.15">
      <c r="B61" s="123"/>
      <c r="C61" s="1202" t="s">
        <v>564</v>
      </c>
      <c r="D61" s="1203"/>
      <c r="E61" s="1204"/>
      <c r="F61" s="358">
        <v>423</v>
      </c>
      <c r="G61" s="358">
        <v>423</v>
      </c>
      <c r="H61" s="359">
        <v>423</v>
      </c>
    </row>
    <row r="62" spans="2:8" ht="45.75" customHeight="1" thickBot="1" x14ac:dyDescent="0.2">
      <c r="B62" s="124"/>
      <c r="C62" s="1205" t="s">
        <v>565</v>
      </c>
      <c r="D62" s="1206"/>
      <c r="E62" s="1207"/>
      <c r="F62" s="360">
        <v>360</v>
      </c>
      <c r="G62" s="360">
        <v>360</v>
      </c>
      <c r="H62" s="361">
        <v>360</v>
      </c>
    </row>
    <row r="63" spans="2:8" ht="52.5" customHeight="1" thickBot="1" x14ac:dyDescent="0.2">
      <c r="B63" s="125"/>
      <c r="C63" s="1208" t="s">
        <v>49</v>
      </c>
      <c r="D63" s="1208"/>
      <c r="E63" s="1209"/>
      <c r="F63" s="362">
        <v>9053</v>
      </c>
      <c r="G63" s="362">
        <v>9877</v>
      </c>
      <c r="H63" s="363">
        <v>8960</v>
      </c>
    </row>
    <row r="64" spans="2:8" x14ac:dyDescent="0.15"/>
  </sheetData>
  <sheetProtection algorithmName="SHA-512" hashValue="ODiuZ1s2tFhxpKkgMCZWWgTSUQSQ3f40G9rdYO0aV3mm2VCXB63MBCTKCctnSsDHqGZro9tRmPl2cBMtVAe4+Q==" saltValue="3fIhix55aafgecMQub5X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28710</v>
      </c>
      <c r="E3" s="144"/>
      <c r="F3" s="145">
        <v>45483</v>
      </c>
      <c r="G3" s="146"/>
      <c r="H3" s="147"/>
    </row>
    <row r="4" spans="1:8" x14ac:dyDescent="0.15">
      <c r="A4" s="148"/>
      <c r="B4" s="149"/>
      <c r="C4" s="150"/>
      <c r="D4" s="151">
        <v>13431</v>
      </c>
      <c r="E4" s="152"/>
      <c r="F4" s="153">
        <v>24241</v>
      </c>
      <c r="G4" s="154"/>
      <c r="H4" s="155"/>
    </row>
    <row r="5" spans="1:8" x14ac:dyDescent="0.15">
      <c r="A5" s="136" t="s">
        <v>520</v>
      </c>
      <c r="B5" s="141"/>
      <c r="C5" s="142"/>
      <c r="D5" s="143">
        <v>42011</v>
      </c>
      <c r="E5" s="144"/>
      <c r="F5" s="145">
        <v>45945</v>
      </c>
      <c r="G5" s="146"/>
      <c r="H5" s="147"/>
    </row>
    <row r="6" spans="1:8" x14ac:dyDescent="0.15">
      <c r="A6" s="148"/>
      <c r="B6" s="149"/>
      <c r="C6" s="150"/>
      <c r="D6" s="151">
        <v>22936</v>
      </c>
      <c r="E6" s="152"/>
      <c r="F6" s="153">
        <v>25180</v>
      </c>
      <c r="G6" s="154"/>
      <c r="H6" s="155"/>
    </row>
    <row r="7" spans="1:8" x14ac:dyDescent="0.15">
      <c r="A7" s="136" t="s">
        <v>521</v>
      </c>
      <c r="B7" s="141"/>
      <c r="C7" s="142"/>
      <c r="D7" s="143">
        <v>39741</v>
      </c>
      <c r="E7" s="144"/>
      <c r="F7" s="145">
        <v>44475</v>
      </c>
      <c r="G7" s="146"/>
      <c r="H7" s="147"/>
    </row>
    <row r="8" spans="1:8" x14ac:dyDescent="0.15">
      <c r="A8" s="148"/>
      <c r="B8" s="149"/>
      <c r="C8" s="150"/>
      <c r="D8" s="151">
        <v>21507</v>
      </c>
      <c r="E8" s="152"/>
      <c r="F8" s="153">
        <v>24780</v>
      </c>
      <c r="G8" s="154"/>
      <c r="H8" s="155"/>
    </row>
    <row r="9" spans="1:8" x14ac:dyDescent="0.15">
      <c r="A9" s="136" t="s">
        <v>522</v>
      </c>
      <c r="B9" s="141"/>
      <c r="C9" s="142"/>
      <c r="D9" s="143">
        <v>78717</v>
      </c>
      <c r="E9" s="144"/>
      <c r="F9" s="145">
        <v>45982</v>
      </c>
      <c r="G9" s="146"/>
      <c r="H9" s="147"/>
    </row>
    <row r="10" spans="1:8" x14ac:dyDescent="0.15">
      <c r="A10" s="148"/>
      <c r="B10" s="149"/>
      <c r="C10" s="150"/>
      <c r="D10" s="151">
        <v>46338</v>
      </c>
      <c r="E10" s="152"/>
      <c r="F10" s="153">
        <v>25583</v>
      </c>
      <c r="G10" s="154"/>
      <c r="H10" s="155"/>
    </row>
    <row r="11" spans="1:8" x14ac:dyDescent="0.15">
      <c r="A11" s="136" t="s">
        <v>523</v>
      </c>
      <c r="B11" s="141"/>
      <c r="C11" s="142"/>
      <c r="D11" s="143">
        <v>51397</v>
      </c>
      <c r="E11" s="144"/>
      <c r="F11" s="145">
        <v>50538</v>
      </c>
      <c r="G11" s="146"/>
      <c r="H11" s="147"/>
    </row>
    <row r="12" spans="1:8" x14ac:dyDescent="0.15">
      <c r="A12" s="148"/>
      <c r="B12" s="149"/>
      <c r="C12" s="156"/>
      <c r="D12" s="151">
        <v>35129</v>
      </c>
      <c r="E12" s="152"/>
      <c r="F12" s="153">
        <v>29053</v>
      </c>
      <c r="G12" s="154"/>
      <c r="H12" s="155"/>
    </row>
    <row r="13" spans="1:8" x14ac:dyDescent="0.15">
      <c r="A13" s="136"/>
      <c r="B13" s="141"/>
      <c r="C13" s="157"/>
      <c r="D13" s="158">
        <v>48115</v>
      </c>
      <c r="E13" s="159"/>
      <c r="F13" s="160">
        <v>46485</v>
      </c>
      <c r="G13" s="161"/>
      <c r="H13" s="147"/>
    </row>
    <row r="14" spans="1:8" x14ac:dyDescent="0.15">
      <c r="A14" s="148"/>
      <c r="B14" s="149"/>
      <c r="C14" s="150"/>
      <c r="D14" s="151">
        <v>27868</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2.02</v>
      </c>
      <c r="C19" s="162">
        <f>ROUND(VALUE(SUBSTITUTE(実質収支比率等に係る経年分析!G$48,"▲","-")),2)</f>
        <v>1.92</v>
      </c>
      <c r="D19" s="162">
        <f>ROUND(VALUE(SUBSTITUTE(実質収支比率等に係る経年分析!H$48,"▲","-")),2)</f>
        <v>1.81</v>
      </c>
      <c r="E19" s="162">
        <f>ROUND(VALUE(SUBSTITUTE(実質収支比率等に係る経年分析!I$48,"▲","-")),2)</f>
        <v>1.23</v>
      </c>
      <c r="F19" s="162">
        <f>ROUND(VALUE(SUBSTITUTE(実質収支比率等に係る経年分析!J$48,"▲","-")),2)</f>
        <v>1.22</v>
      </c>
    </row>
    <row r="20" spans="1:11" x14ac:dyDescent="0.15">
      <c r="A20" s="162" t="s">
        <v>53</v>
      </c>
      <c r="B20" s="162">
        <f>ROUND(VALUE(SUBSTITUTE(実質収支比率等に係る経年分析!F$47,"▲","-")),2)</f>
        <v>19.489999999999998</v>
      </c>
      <c r="C20" s="162">
        <f>ROUND(VALUE(SUBSTITUTE(実質収支比率等に係る経年分析!G$47,"▲","-")),2)</f>
        <v>24.23</v>
      </c>
      <c r="D20" s="162">
        <f>ROUND(VALUE(SUBSTITUTE(実質収支比率等に係る経年分析!H$47,"▲","-")),2)</f>
        <v>27.47</v>
      </c>
      <c r="E20" s="162">
        <f>ROUND(VALUE(SUBSTITUTE(実質収支比率等に係る経年分析!I$47,"▲","-")),2)</f>
        <v>26.58</v>
      </c>
      <c r="F20" s="162">
        <f>ROUND(VALUE(SUBSTITUTE(実質収支比率等に係る経年分析!J$47,"▲","-")),2)</f>
        <v>22.42</v>
      </c>
    </row>
    <row r="21" spans="1:11" x14ac:dyDescent="0.15">
      <c r="A21" s="162" t="s">
        <v>54</v>
      </c>
      <c r="B21" s="162">
        <f>IF(ISNUMBER(VALUE(SUBSTITUTE(実質収支比率等に係る経年分析!F$49,"▲","-"))),ROUND(VALUE(SUBSTITUTE(実質収支比率等に係る経年分析!F$49,"▲","-")),2),NA())</f>
        <v>1.77</v>
      </c>
      <c r="C21" s="162">
        <f>IF(ISNUMBER(VALUE(SUBSTITUTE(実質収支比率等に係る経年分析!G$49,"▲","-"))),ROUND(VALUE(SUBSTITUTE(実質収支比率等に係る経年分析!G$49,"▲","-")),2),NA())</f>
        <v>5.42</v>
      </c>
      <c r="D21" s="162">
        <f>IF(ISNUMBER(VALUE(SUBSTITUTE(実質収支比率等に係る経年分析!H$49,"▲","-"))),ROUND(VALUE(SUBSTITUTE(実質収支比率等に係る経年分析!H$49,"▲","-")),2),NA())</f>
        <v>2.66</v>
      </c>
      <c r="E21" s="162">
        <f>IF(ISNUMBER(VALUE(SUBSTITUTE(実質収支比率等に係る経年分析!I$49,"▲","-"))),ROUND(VALUE(SUBSTITUTE(実質収支比率等に係る経年分析!I$49,"▲","-")),2),NA())</f>
        <v>-1</v>
      </c>
      <c r="F21" s="162">
        <f>IF(ISNUMBER(VALUE(SUBSTITUTE(実質収支比率等に係る経年分析!J$49,"▲","-"))),ROUND(VALUE(SUBSTITUTE(実質収支比率等に係る経年分析!J$49,"▲","-")),2),NA())</f>
        <v>-3.19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土地取得事業特別会計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0.52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0.25</v>
      </c>
    </row>
    <row r="32" spans="1:11" x14ac:dyDescent="0.15">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2.0099999999999998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1.81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1.21</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1.73</v>
      </c>
    </row>
    <row r="34" spans="1:16" x14ac:dyDescent="0.15">
      <c r="A34" s="163" t="str">
        <f>IF(連結実質赤字比率に係る赤字・黒字の構成分析!C$36="",NA(),連結実質赤字比率に係る赤字・黒字の構成分析!C$36)</f>
        <v>泉大津市下水道事業会計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v>
      </c>
    </row>
    <row r="35" spans="1:16" x14ac:dyDescent="0.15">
      <c r="A35" s="163" t="str">
        <f>IF(連結実質赤字比率に係る赤字・黒字の構成分析!C$35="",NA(),連結実質赤字比率に係る赤字・黒字の構成分析!C$35)</f>
        <v>泉大津市水道事業会計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15.85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15.66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15.25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14.16</v>
      </c>
    </row>
    <row r="36" spans="1:16" x14ac:dyDescent="0.15">
      <c r="A36" s="163" t="str">
        <f>IF(連結実質赤字比率に係る赤字・黒字の構成分析!C$34="",NA(),連結実質赤字比率に係る赤字・黒字の構成分析!C$34)</f>
        <v>泉大津市病院事業会計</v>
      </c>
      <c r="B36" s="163">
        <f>IF(ROUND(VALUE(SUBSTITUTE(連結実質赤字比率に係る赤字・黒字の構成分析!F$34,"▲", "-")), 2) &lt; 0, ABS(ROUND(VALUE(SUBSTITUTE(連結実質赤字比率に係る赤字・黒字の構成分析!F$34,"▲", "-")), 2)), NA())</f>
        <v>0.88</v>
      </c>
      <c r="C36" s="163" t="e">
        <f>IF(ROUND(VALUE(SUBSTITUTE(連結実質赤字比率に係る赤字・黒字の構成分析!F$34,"▲", "-")), 2) &gt;= 0, ABS(ROUND(VALUE(SUBSTITUTE(連結実質赤字比率に係る赤字・黒字の構成分析!F$34,"▲", "-")), 2)), NA())</f>
        <v>#N/A</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f>IF(ROUND(VALUE(SUBSTITUTE(連結実質赤字比率に係る赤字・黒字の構成分析!J$34,"▲", "-")), 2) &lt; 0, ABS(ROUND(VALUE(SUBSTITUTE(連結実質赤字比率に係る赤字・黒字の構成分析!J$34,"▲", "-")), 2)), NA())</f>
        <v>1.35</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3929</v>
      </c>
      <c r="E42" s="164"/>
      <c r="F42" s="164"/>
      <c r="G42" s="164">
        <f>'実質公債費比率（分子）の構造'!L$52</f>
        <v>3629</v>
      </c>
      <c r="H42" s="164"/>
      <c r="I42" s="164"/>
      <c r="J42" s="164">
        <f>'実質公債費比率（分子）の構造'!M$52</f>
        <v>3281</v>
      </c>
      <c r="K42" s="164"/>
      <c r="L42" s="164"/>
      <c r="M42" s="164">
        <f>'実質公債費比率（分子）の構造'!N$52</f>
        <v>3196</v>
      </c>
      <c r="N42" s="164"/>
      <c r="O42" s="164"/>
      <c r="P42" s="164">
        <f>'実質公債費比率（分子）の構造'!O$52</f>
        <v>3251</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561</v>
      </c>
      <c r="C44" s="164"/>
      <c r="D44" s="164"/>
      <c r="E44" s="164">
        <f>'実質公債費比率（分子）の構造'!L$50</f>
        <v>812</v>
      </c>
      <c r="F44" s="164"/>
      <c r="G44" s="164"/>
      <c r="H44" s="164">
        <f>'実質公債費比率（分子）の構造'!M$50</f>
        <v>446</v>
      </c>
      <c r="I44" s="164"/>
      <c r="J44" s="164"/>
      <c r="K44" s="164">
        <f>'実質公債費比率（分子）の構造'!N$50</f>
        <v>366</v>
      </c>
      <c r="L44" s="164"/>
      <c r="M44" s="164"/>
      <c r="N44" s="164">
        <f>'実質公債費比率（分子）の構造'!O$50</f>
        <v>42</v>
      </c>
      <c r="O44" s="164"/>
      <c r="P44" s="164"/>
    </row>
    <row r="45" spans="1:16" x14ac:dyDescent="0.15">
      <c r="A45" s="164" t="s">
        <v>63</v>
      </c>
      <c r="B45" s="164">
        <f>'実質公債費比率（分子）の構造'!K$49</f>
        <v>126</v>
      </c>
      <c r="C45" s="164"/>
      <c r="D45" s="164"/>
      <c r="E45" s="164">
        <f>'実質公債費比率（分子）の構造'!L$49</f>
        <v>116</v>
      </c>
      <c r="F45" s="164"/>
      <c r="G45" s="164"/>
      <c r="H45" s="164">
        <f>'実質公債費比率（分子）の構造'!M$49</f>
        <v>113</v>
      </c>
      <c r="I45" s="164"/>
      <c r="J45" s="164"/>
      <c r="K45" s="164">
        <f>'実質公債費比率（分子）の構造'!N$49</f>
        <v>112</v>
      </c>
      <c r="L45" s="164"/>
      <c r="M45" s="164"/>
      <c r="N45" s="164">
        <f>'実質公債費比率（分子）の構造'!O$49</f>
        <v>114</v>
      </c>
      <c r="O45" s="164"/>
      <c r="P45" s="164"/>
    </row>
    <row r="46" spans="1:16" x14ac:dyDescent="0.15">
      <c r="A46" s="164" t="s">
        <v>64</v>
      </c>
      <c r="B46" s="164">
        <f>'実質公債費比率（分子）の構造'!K$48</f>
        <v>1533</v>
      </c>
      <c r="C46" s="164"/>
      <c r="D46" s="164"/>
      <c r="E46" s="164">
        <f>'実質公債費比率（分子）の構造'!L$48</f>
        <v>1432</v>
      </c>
      <c r="F46" s="164"/>
      <c r="G46" s="164"/>
      <c r="H46" s="164">
        <f>'実質公債費比率（分子）の構造'!M$48</f>
        <v>1410</v>
      </c>
      <c r="I46" s="164"/>
      <c r="J46" s="164"/>
      <c r="K46" s="164">
        <f>'実質公債費比率（分子）の構造'!N$48</f>
        <v>1341</v>
      </c>
      <c r="L46" s="164"/>
      <c r="M46" s="164"/>
      <c r="N46" s="164">
        <f>'実質公債費比率（分子）の構造'!O$48</f>
        <v>1368</v>
      </c>
      <c r="O46" s="164"/>
      <c r="P46" s="164"/>
    </row>
    <row r="47" spans="1:16" x14ac:dyDescent="0.15">
      <c r="A47" s="164" t="s">
        <v>12</v>
      </c>
      <c r="B47" s="164">
        <f>'実質公債費比率（分子）の構造'!K$47</f>
        <v>21</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2707</v>
      </c>
      <c r="C49" s="164"/>
      <c r="D49" s="164"/>
      <c r="E49" s="164">
        <f>'実質公債費比率（分子）の構造'!L$45</f>
        <v>2753</v>
      </c>
      <c r="F49" s="164"/>
      <c r="G49" s="164"/>
      <c r="H49" s="164">
        <f>'実質公債費比率（分子）の構造'!M$45</f>
        <v>2757</v>
      </c>
      <c r="I49" s="164"/>
      <c r="J49" s="164"/>
      <c r="K49" s="164">
        <f>'実質公債費比率（分子）の構造'!N$45</f>
        <v>2564</v>
      </c>
      <c r="L49" s="164"/>
      <c r="M49" s="164"/>
      <c r="N49" s="164">
        <f>'実質公債費比率（分子）の構造'!O$45</f>
        <v>2582</v>
      </c>
      <c r="O49" s="164"/>
      <c r="P49" s="164"/>
    </row>
    <row r="50" spans="1:16" x14ac:dyDescent="0.15">
      <c r="A50" s="164" t="s">
        <v>67</v>
      </c>
      <c r="B50" s="164" t="e">
        <f>NA()</f>
        <v>#N/A</v>
      </c>
      <c r="C50" s="164">
        <f>IF(ISNUMBER('実質公債費比率（分子）の構造'!K$53),'実質公債費比率（分子）の構造'!K$53,NA())</f>
        <v>1019</v>
      </c>
      <c r="D50" s="164" t="e">
        <f>NA()</f>
        <v>#N/A</v>
      </c>
      <c r="E50" s="164" t="e">
        <f>NA()</f>
        <v>#N/A</v>
      </c>
      <c r="F50" s="164">
        <f>IF(ISNUMBER('実質公債費比率（分子）の構造'!L$53),'実質公債費比率（分子）の構造'!L$53,NA())</f>
        <v>1484</v>
      </c>
      <c r="G50" s="164" t="e">
        <f>NA()</f>
        <v>#N/A</v>
      </c>
      <c r="H50" s="164" t="e">
        <f>NA()</f>
        <v>#N/A</v>
      </c>
      <c r="I50" s="164">
        <f>IF(ISNUMBER('実質公債費比率（分子）の構造'!M$53),'実質公債費比率（分子）の構造'!M$53,NA())</f>
        <v>1445</v>
      </c>
      <c r="J50" s="164" t="e">
        <f>NA()</f>
        <v>#N/A</v>
      </c>
      <c r="K50" s="164" t="e">
        <f>NA()</f>
        <v>#N/A</v>
      </c>
      <c r="L50" s="164">
        <f>IF(ISNUMBER('実質公債費比率（分子）の構造'!N$53),'実質公債費比率（分子）の構造'!N$53,NA())</f>
        <v>1187</v>
      </c>
      <c r="M50" s="164" t="e">
        <f>NA()</f>
        <v>#N/A</v>
      </c>
      <c r="N50" s="164" t="e">
        <f>NA()</f>
        <v>#N/A</v>
      </c>
      <c r="O50" s="164">
        <f>IF(ISNUMBER('実質公債費比率（分子）の構造'!O$53),'実質公債費比率（分子）の構造'!O$53,NA())</f>
        <v>855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28961</v>
      </c>
      <c r="E56" s="163"/>
      <c r="F56" s="163"/>
      <c r="G56" s="163">
        <f>'将来負担比率（分子）の構造'!J$52</f>
        <v>28216</v>
      </c>
      <c r="H56" s="163"/>
      <c r="I56" s="163"/>
      <c r="J56" s="163">
        <f>'将来負担比率（分子）の構造'!K$52</f>
        <v>27289</v>
      </c>
      <c r="K56" s="163"/>
      <c r="L56" s="163"/>
      <c r="M56" s="163">
        <f>'将来負担比率（分子）の構造'!L$52</f>
        <v>28669</v>
      </c>
      <c r="N56" s="163"/>
      <c r="O56" s="163"/>
      <c r="P56" s="163">
        <f>'将来負担比率（分子）の構造'!M$52</f>
        <v>30020</v>
      </c>
    </row>
    <row r="57" spans="1:16" x14ac:dyDescent="0.15">
      <c r="A57" s="163" t="s">
        <v>42</v>
      </c>
      <c r="B57" s="163"/>
      <c r="C57" s="163"/>
      <c r="D57" s="163">
        <f>'将来負担比率（分子）の構造'!I$51</f>
        <v>8778</v>
      </c>
      <c r="E57" s="163"/>
      <c r="F57" s="163"/>
      <c r="G57" s="163">
        <f>'将来負担比率（分子）の構造'!J$51</f>
        <v>7881</v>
      </c>
      <c r="H57" s="163"/>
      <c r="I57" s="163"/>
      <c r="J57" s="163">
        <f>'将来負担比率（分子）の構造'!K$51</f>
        <v>7443</v>
      </c>
      <c r="K57" s="163"/>
      <c r="L57" s="163"/>
      <c r="M57" s="163">
        <f>'将来負担比率（分子）の構造'!L$51</f>
        <v>7859</v>
      </c>
      <c r="N57" s="163"/>
      <c r="O57" s="163"/>
      <c r="P57" s="163">
        <f>'将来負担比率（分子）の構造'!M$51</f>
        <v>8227</v>
      </c>
    </row>
    <row r="58" spans="1:16" x14ac:dyDescent="0.15">
      <c r="A58" s="163" t="s">
        <v>41</v>
      </c>
      <c r="B58" s="163"/>
      <c r="C58" s="163"/>
      <c r="D58" s="163">
        <f>'将来負担比率（分子）の構造'!I$50</f>
        <v>7579</v>
      </c>
      <c r="E58" s="163"/>
      <c r="F58" s="163"/>
      <c r="G58" s="163">
        <f>'将来負担比率（分子）の構造'!J$50</f>
        <v>8905</v>
      </c>
      <c r="H58" s="163"/>
      <c r="I58" s="163"/>
      <c r="J58" s="163">
        <f>'将来負担比率（分子）の構造'!K$50</f>
        <v>9468</v>
      </c>
      <c r="K58" s="163"/>
      <c r="L58" s="163"/>
      <c r="M58" s="163">
        <f>'将来負担比率（分子）の構造'!L$50</f>
        <v>10158</v>
      </c>
      <c r="N58" s="163"/>
      <c r="O58" s="163"/>
      <c r="P58" s="163">
        <f>'将来負担比率（分子）の構造'!M$50</f>
        <v>9197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424</v>
      </c>
      <c r="C61" s="163"/>
      <c r="D61" s="163"/>
      <c r="E61" s="163">
        <f>'将来負担比率（分子）の構造'!J$46</f>
        <v>433</v>
      </c>
      <c r="F61" s="163"/>
      <c r="G61" s="163"/>
      <c r="H61" s="163">
        <f>'将来負担比率（分子）の構造'!K$46</f>
        <v>312</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2673</v>
      </c>
      <c r="C62" s="163"/>
      <c r="D62" s="163"/>
      <c r="E62" s="163">
        <f>'将来負担比率（分子）の構造'!J$45</f>
        <v>2672</v>
      </c>
      <c r="F62" s="163"/>
      <c r="G62" s="163"/>
      <c r="H62" s="163">
        <f>'将来負担比率（分子）の構造'!K$45</f>
        <v>2663</v>
      </c>
      <c r="I62" s="163"/>
      <c r="J62" s="163"/>
      <c r="K62" s="163">
        <f>'将来負担比率（分子）の構造'!L$45</f>
        <v>2885</v>
      </c>
      <c r="L62" s="163"/>
      <c r="M62" s="163"/>
      <c r="N62" s="163">
        <f>'将来負担比率（分子）の構造'!M$45</f>
        <v>2962</v>
      </c>
      <c r="O62" s="163"/>
      <c r="P62" s="163"/>
    </row>
    <row r="63" spans="1:16" x14ac:dyDescent="0.15">
      <c r="A63" s="163" t="s">
        <v>34</v>
      </c>
      <c r="B63" s="163">
        <f>'将来負担比率（分子）の構造'!I$44</f>
        <v>1082</v>
      </c>
      <c r="C63" s="163"/>
      <c r="D63" s="163"/>
      <c r="E63" s="163">
        <f>'将来負担比率（分子）の構造'!J$44</f>
        <v>1118</v>
      </c>
      <c r="F63" s="163"/>
      <c r="G63" s="163"/>
      <c r="H63" s="163">
        <f>'将来負担比率（分子）の構造'!K$44</f>
        <v>1156</v>
      </c>
      <c r="I63" s="163"/>
      <c r="J63" s="163"/>
      <c r="K63" s="163">
        <f>'将来負担比率（分子）の構造'!L$44</f>
        <v>1266</v>
      </c>
      <c r="L63" s="163"/>
      <c r="M63" s="163"/>
      <c r="N63" s="163">
        <f>'将来負担比率（分子）の構造'!M$44</f>
        <v>1177</v>
      </c>
      <c r="O63" s="163"/>
      <c r="P63" s="163"/>
    </row>
    <row r="64" spans="1:16" x14ac:dyDescent="0.15">
      <c r="A64" s="163" t="s">
        <v>33</v>
      </c>
      <c r="B64" s="163">
        <f>'将来負担比率（分子）の構造'!I$43</f>
        <v>16297</v>
      </c>
      <c r="C64" s="163"/>
      <c r="D64" s="163"/>
      <c r="E64" s="163">
        <f>'将来負担比率（分子）の構造'!J$43</f>
        <v>14832</v>
      </c>
      <c r="F64" s="163"/>
      <c r="G64" s="163"/>
      <c r="H64" s="163">
        <f>'将来負担比率（分子）の構造'!K$43</f>
        <v>14253</v>
      </c>
      <c r="I64" s="163"/>
      <c r="J64" s="163"/>
      <c r="K64" s="163">
        <f>'将来負担比率（分子）の構造'!L$43</f>
        <v>15972</v>
      </c>
      <c r="L64" s="163"/>
      <c r="M64" s="163"/>
      <c r="N64" s="163">
        <f>'将来負担比率（分子）の構造'!M$43</f>
        <v>22429</v>
      </c>
      <c r="O64" s="163"/>
      <c r="P64" s="163"/>
    </row>
    <row r="65" spans="1:16" x14ac:dyDescent="0.15">
      <c r="A65" s="163" t="s">
        <v>32</v>
      </c>
      <c r="B65" s="163">
        <f>'将来負担比率（分子）の構造'!I$42</f>
        <v>1601</v>
      </c>
      <c r="C65" s="163"/>
      <c r="D65" s="163"/>
      <c r="E65" s="163">
        <f>'将来負担比率（分子）の構造'!J$42</f>
        <v>806</v>
      </c>
      <c r="F65" s="163"/>
      <c r="G65" s="163"/>
      <c r="H65" s="163">
        <f>'将来負担比率（分子）の構造'!K$42</f>
        <v>502</v>
      </c>
      <c r="I65" s="163"/>
      <c r="J65" s="163"/>
      <c r="K65" s="163">
        <f>'将来負担比率（分子）の構造'!L$42</f>
        <v>463</v>
      </c>
      <c r="L65" s="163"/>
      <c r="M65" s="163"/>
      <c r="N65" s="163">
        <f>'将来負担比率（分子）の構造'!M$42</f>
        <v>425</v>
      </c>
      <c r="O65" s="163"/>
      <c r="P65" s="163"/>
    </row>
    <row r="66" spans="1:16" x14ac:dyDescent="0.15">
      <c r="A66" s="163" t="s">
        <v>31</v>
      </c>
      <c r="B66" s="163">
        <f>'将来負担比率（分子）の構造'!I$41</f>
        <v>27560</v>
      </c>
      <c r="C66" s="163"/>
      <c r="D66" s="163"/>
      <c r="E66" s="163">
        <f>'将来負担比率（分子）の構造'!J$41</f>
        <v>27336</v>
      </c>
      <c r="F66" s="163"/>
      <c r="G66" s="163"/>
      <c r="H66" s="163">
        <f>'将来負担比率（分子）の構造'!K$41</f>
        <v>26248</v>
      </c>
      <c r="I66" s="163"/>
      <c r="J66" s="163"/>
      <c r="K66" s="163">
        <f>'将来負担比率（分子）の構造'!L$41</f>
        <v>27580</v>
      </c>
      <c r="L66" s="163"/>
      <c r="M66" s="163"/>
      <c r="N66" s="163">
        <f>'将来負担比率（分子）の構造'!M$41</f>
        <v>27658</v>
      </c>
      <c r="O66" s="163"/>
      <c r="P66" s="163"/>
    </row>
    <row r="67" spans="1:16" x14ac:dyDescent="0.15">
      <c r="A67" s="163" t="s">
        <v>71</v>
      </c>
      <c r="B67" s="163" t="e">
        <f>NA()</f>
        <v>#N/A</v>
      </c>
      <c r="C67" s="163">
        <f>IF(ISNUMBER('将来負担比率（分子）の構造'!I$53), IF('将来負担比率（分子）の構造'!I$53 &lt; 0, 0, '将来負担比率（分子）の構造'!I$53), NA())</f>
        <v>4319</v>
      </c>
      <c r="D67" s="163" t="e">
        <f>NA()</f>
        <v>#N/A</v>
      </c>
      <c r="E67" s="163" t="e">
        <f>NA()</f>
        <v>#N/A</v>
      </c>
      <c r="F67" s="163">
        <f>IF(ISNUMBER('将来負担比率（分子）の構造'!J$53), IF('将来負担比率（分子）の構造'!J$53 &lt; 0, 0, '将来負担比率（分子）の構造'!J$53), NA())</f>
        <v>2195</v>
      </c>
      <c r="G67" s="163" t="e">
        <f>NA()</f>
        <v>#N/A</v>
      </c>
      <c r="H67" s="163" t="e">
        <f>NA()</f>
        <v>#N/A</v>
      </c>
      <c r="I67" s="163">
        <f>IF(ISNUMBER('将来負担比率（分子）の構造'!K$53), IF('将来負担比率（分子）の構造'!K$53 &lt; 0, 0, '将来負担比率（分子）の構造'!K$53), NA())</f>
        <v>935</v>
      </c>
      <c r="J67" s="163" t="e">
        <f>NA()</f>
        <v>#N/A</v>
      </c>
      <c r="K67" s="163" t="e">
        <f>NA()</f>
        <v>#N/A</v>
      </c>
      <c r="L67" s="163">
        <f>IF(ISNUMBER('将来負担比率（分子）の構造'!L$53), IF('将来負担比率（分子）の構造'!L$53 &lt; 0, 0, '将来負担比率（分子）の構造'!L$53), NA())</f>
        <v>1480</v>
      </c>
      <c r="M67" s="163" t="e">
        <f>NA()</f>
        <v>#N/A</v>
      </c>
      <c r="N67" s="163" t="e">
        <f>NA()</f>
        <v>#N/A</v>
      </c>
      <c r="O67" s="163">
        <f>IF(ISNUMBER('将来負担比率（分子）の構造'!M$53), IF('将来負担比率（分子）の構造'!M$53 &lt; 0, 0, '将来負担比率（分子）の構造'!M$53), NA())</f>
        <v>7209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4834</v>
      </c>
      <c r="C72" s="167">
        <f>基金残高に係る経年分析!G55</f>
        <v>4753</v>
      </c>
      <c r="D72" s="167">
        <f>基金残高に係る経年分析!H55</f>
        <v>4157</v>
      </c>
    </row>
    <row r="73" spans="1:16" x14ac:dyDescent="0.15">
      <c r="A73" s="166" t="s">
        <v>74</v>
      </c>
      <c r="B73" s="167" t="str">
        <f>基金残高に係る経年分析!F56</f>
        <v>-</v>
      </c>
      <c r="C73" s="167">
        <f>基金残高に係る経年分析!G56</f>
        <v>617</v>
      </c>
      <c r="D73" s="167">
        <f>基金残高に係る経年分析!H56</f>
        <v>605</v>
      </c>
    </row>
    <row r="74" spans="1:16" x14ac:dyDescent="0.15">
      <c r="A74" s="166" t="s">
        <v>75</v>
      </c>
      <c r="B74" s="167">
        <f>基金残高に係る経年分析!F57</f>
        <v>4219</v>
      </c>
      <c r="C74" s="167">
        <f>基金残高に係る経年分析!G57</f>
        <v>4507</v>
      </c>
      <c r="D74" s="167">
        <f>基金残高に係る経年分析!H57</f>
        <v>4197</v>
      </c>
    </row>
  </sheetData>
  <sheetProtection algorithmName="SHA-512" hashValue="irXzvJOvhX8pX7yPZV43LvZkCAqbE+AdyxBtbXydlX0/w+47rnWU5OXEr7I6zv+zFWUS3zZHBjnyTZlQuPTSXQ==" saltValue="wARRiDLA9O5I2bJa8PSm7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11849598</v>
      </c>
      <c r="S5" s="677"/>
      <c r="T5" s="677"/>
      <c r="U5" s="677"/>
      <c r="V5" s="677"/>
      <c r="W5" s="677"/>
      <c r="X5" s="677"/>
      <c r="Y5" s="702"/>
      <c r="Z5" s="715">
        <v>31.2</v>
      </c>
      <c r="AA5" s="715"/>
      <c r="AB5" s="715"/>
      <c r="AC5" s="715"/>
      <c r="AD5" s="716">
        <v>10844064</v>
      </c>
      <c r="AE5" s="716"/>
      <c r="AF5" s="716"/>
      <c r="AG5" s="716"/>
      <c r="AH5" s="716"/>
      <c r="AI5" s="716"/>
      <c r="AJ5" s="716"/>
      <c r="AK5" s="716"/>
      <c r="AL5" s="703">
        <v>57.1</v>
      </c>
      <c r="AM5" s="685"/>
      <c r="AN5" s="685"/>
      <c r="AO5" s="704"/>
      <c r="AP5" s="679" t="s">
        <v>217</v>
      </c>
      <c r="AQ5" s="680"/>
      <c r="AR5" s="680"/>
      <c r="AS5" s="680"/>
      <c r="AT5" s="680"/>
      <c r="AU5" s="680"/>
      <c r="AV5" s="680"/>
      <c r="AW5" s="680"/>
      <c r="AX5" s="680"/>
      <c r="AY5" s="680"/>
      <c r="AZ5" s="680"/>
      <c r="BA5" s="680"/>
      <c r="BB5" s="680"/>
      <c r="BC5" s="680"/>
      <c r="BD5" s="680"/>
      <c r="BE5" s="680"/>
      <c r="BF5" s="681"/>
      <c r="BG5" s="621">
        <v>10844064</v>
      </c>
      <c r="BH5" s="622"/>
      <c r="BI5" s="622"/>
      <c r="BJ5" s="622"/>
      <c r="BK5" s="622"/>
      <c r="BL5" s="622"/>
      <c r="BM5" s="622"/>
      <c r="BN5" s="623"/>
      <c r="BO5" s="659">
        <v>91.5</v>
      </c>
      <c r="BP5" s="659"/>
      <c r="BQ5" s="659"/>
      <c r="BR5" s="659"/>
      <c r="BS5" s="660">
        <v>189476</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183985</v>
      </c>
      <c r="S6" s="622"/>
      <c r="T6" s="622"/>
      <c r="U6" s="622"/>
      <c r="V6" s="622"/>
      <c r="W6" s="622"/>
      <c r="X6" s="622"/>
      <c r="Y6" s="623"/>
      <c r="Z6" s="659">
        <v>0.5</v>
      </c>
      <c r="AA6" s="659"/>
      <c r="AB6" s="659"/>
      <c r="AC6" s="659"/>
      <c r="AD6" s="660">
        <v>183985</v>
      </c>
      <c r="AE6" s="660"/>
      <c r="AF6" s="660"/>
      <c r="AG6" s="660"/>
      <c r="AH6" s="660"/>
      <c r="AI6" s="660"/>
      <c r="AJ6" s="660"/>
      <c r="AK6" s="660"/>
      <c r="AL6" s="624">
        <v>1</v>
      </c>
      <c r="AM6" s="625"/>
      <c r="AN6" s="625"/>
      <c r="AO6" s="661"/>
      <c r="AP6" s="618" t="s">
        <v>222</v>
      </c>
      <c r="AQ6" s="619"/>
      <c r="AR6" s="619"/>
      <c r="AS6" s="619"/>
      <c r="AT6" s="619"/>
      <c r="AU6" s="619"/>
      <c r="AV6" s="619"/>
      <c r="AW6" s="619"/>
      <c r="AX6" s="619"/>
      <c r="AY6" s="619"/>
      <c r="AZ6" s="619"/>
      <c r="BA6" s="619"/>
      <c r="BB6" s="619"/>
      <c r="BC6" s="619"/>
      <c r="BD6" s="619"/>
      <c r="BE6" s="619"/>
      <c r="BF6" s="620"/>
      <c r="BG6" s="621">
        <v>10844064</v>
      </c>
      <c r="BH6" s="622"/>
      <c r="BI6" s="622"/>
      <c r="BJ6" s="622"/>
      <c r="BK6" s="622"/>
      <c r="BL6" s="622"/>
      <c r="BM6" s="622"/>
      <c r="BN6" s="623"/>
      <c r="BO6" s="659">
        <v>91.5</v>
      </c>
      <c r="BP6" s="659"/>
      <c r="BQ6" s="659"/>
      <c r="BR6" s="659"/>
      <c r="BS6" s="660">
        <v>189476</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257278</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257278</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11192</v>
      </c>
      <c r="S7" s="622"/>
      <c r="T7" s="622"/>
      <c r="U7" s="622"/>
      <c r="V7" s="622"/>
      <c r="W7" s="622"/>
      <c r="X7" s="622"/>
      <c r="Y7" s="623"/>
      <c r="Z7" s="659">
        <v>0</v>
      </c>
      <c r="AA7" s="659"/>
      <c r="AB7" s="659"/>
      <c r="AC7" s="659"/>
      <c r="AD7" s="660">
        <v>11192</v>
      </c>
      <c r="AE7" s="660"/>
      <c r="AF7" s="660"/>
      <c r="AG7" s="660"/>
      <c r="AH7" s="660"/>
      <c r="AI7" s="660"/>
      <c r="AJ7" s="660"/>
      <c r="AK7" s="660"/>
      <c r="AL7" s="624">
        <v>0.1</v>
      </c>
      <c r="AM7" s="625"/>
      <c r="AN7" s="625"/>
      <c r="AO7" s="661"/>
      <c r="AP7" s="618" t="s">
        <v>225</v>
      </c>
      <c r="AQ7" s="619"/>
      <c r="AR7" s="619"/>
      <c r="AS7" s="619"/>
      <c r="AT7" s="619"/>
      <c r="AU7" s="619"/>
      <c r="AV7" s="619"/>
      <c r="AW7" s="619"/>
      <c r="AX7" s="619"/>
      <c r="AY7" s="619"/>
      <c r="AZ7" s="619"/>
      <c r="BA7" s="619"/>
      <c r="BB7" s="619"/>
      <c r="BC7" s="619"/>
      <c r="BD7" s="619"/>
      <c r="BE7" s="619"/>
      <c r="BF7" s="620"/>
      <c r="BG7" s="621">
        <v>4637711</v>
      </c>
      <c r="BH7" s="622"/>
      <c r="BI7" s="622"/>
      <c r="BJ7" s="622"/>
      <c r="BK7" s="622"/>
      <c r="BL7" s="622"/>
      <c r="BM7" s="622"/>
      <c r="BN7" s="623"/>
      <c r="BO7" s="659">
        <v>39.1</v>
      </c>
      <c r="BP7" s="659"/>
      <c r="BQ7" s="659"/>
      <c r="BR7" s="659"/>
      <c r="BS7" s="660">
        <v>189476</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4005317</v>
      </c>
      <c r="CS7" s="622"/>
      <c r="CT7" s="622"/>
      <c r="CU7" s="622"/>
      <c r="CV7" s="622"/>
      <c r="CW7" s="622"/>
      <c r="CX7" s="622"/>
      <c r="CY7" s="623"/>
      <c r="CZ7" s="659">
        <v>10.6</v>
      </c>
      <c r="DA7" s="659"/>
      <c r="DB7" s="659"/>
      <c r="DC7" s="659"/>
      <c r="DD7" s="627">
        <v>162651</v>
      </c>
      <c r="DE7" s="622"/>
      <c r="DF7" s="622"/>
      <c r="DG7" s="622"/>
      <c r="DH7" s="622"/>
      <c r="DI7" s="622"/>
      <c r="DJ7" s="622"/>
      <c r="DK7" s="622"/>
      <c r="DL7" s="622"/>
      <c r="DM7" s="622"/>
      <c r="DN7" s="622"/>
      <c r="DO7" s="622"/>
      <c r="DP7" s="623"/>
      <c r="DQ7" s="627">
        <v>2865816</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124196</v>
      </c>
      <c r="S8" s="622"/>
      <c r="T8" s="622"/>
      <c r="U8" s="622"/>
      <c r="V8" s="622"/>
      <c r="W8" s="622"/>
      <c r="X8" s="622"/>
      <c r="Y8" s="623"/>
      <c r="Z8" s="659">
        <v>0.3</v>
      </c>
      <c r="AA8" s="659"/>
      <c r="AB8" s="659"/>
      <c r="AC8" s="659"/>
      <c r="AD8" s="660">
        <v>124196</v>
      </c>
      <c r="AE8" s="660"/>
      <c r="AF8" s="660"/>
      <c r="AG8" s="660"/>
      <c r="AH8" s="660"/>
      <c r="AI8" s="660"/>
      <c r="AJ8" s="660"/>
      <c r="AK8" s="660"/>
      <c r="AL8" s="624">
        <v>0.7</v>
      </c>
      <c r="AM8" s="625"/>
      <c r="AN8" s="625"/>
      <c r="AO8" s="661"/>
      <c r="AP8" s="618" t="s">
        <v>228</v>
      </c>
      <c r="AQ8" s="619"/>
      <c r="AR8" s="619"/>
      <c r="AS8" s="619"/>
      <c r="AT8" s="619"/>
      <c r="AU8" s="619"/>
      <c r="AV8" s="619"/>
      <c r="AW8" s="619"/>
      <c r="AX8" s="619"/>
      <c r="AY8" s="619"/>
      <c r="AZ8" s="619"/>
      <c r="BA8" s="619"/>
      <c r="BB8" s="619"/>
      <c r="BC8" s="619"/>
      <c r="BD8" s="619"/>
      <c r="BE8" s="619"/>
      <c r="BF8" s="620"/>
      <c r="BG8" s="621">
        <v>107782</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16788485</v>
      </c>
      <c r="CS8" s="622"/>
      <c r="CT8" s="622"/>
      <c r="CU8" s="622"/>
      <c r="CV8" s="622"/>
      <c r="CW8" s="622"/>
      <c r="CX8" s="622"/>
      <c r="CY8" s="623"/>
      <c r="CZ8" s="659">
        <v>44.5</v>
      </c>
      <c r="DA8" s="659"/>
      <c r="DB8" s="659"/>
      <c r="DC8" s="659"/>
      <c r="DD8" s="627">
        <v>94301</v>
      </c>
      <c r="DE8" s="622"/>
      <c r="DF8" s="622"/>
      <c r="DG8" s="622"/>
      <c r="DH8" s="622"/>
      <c r="DI8" s="622"/>
      <c r="DJ8" s="622"/>
      <c r="DK8" s="622"/>
      <c r="DL8" s="622"/>
      <c r="DM8" s="622"/>
      <c r="DN8" s="622"/>
      <c r="DO8" s="622"/>
      <c r="DP8" s="623"/>
      <c r="DQ8" s="627">
        <v>8444419</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163515</v>
      </c>
      <c r="S9" s="622"/>
      <c r="T9" s="622"/>
      <c r="U9" s="622"/>
      <c r="V9" s="622"/>
      <c r="W9" s="622"/>
      <c r="X9" s="622"/>
      <c r="Y9" s="623"/>
      <c r="Z9" s="659">
        <v>0.4</v>
      </c>
      <c r="AA9" s="659"/>
      <c r="AB9" s="659"/>
      <c r="AC9" s="659"/>
      <c r="AD9" s="660">
        <v>163515</v>
      </c>
      <c r="AE9" s="660"/>
      <c r="AF9" s="660"/>
      <c r="AG9" s="660"/>
      <c r="AH9" s="660"/>
      <c r="AI9" s="660"/>
      <c r="AJ9" s="660"/>
      <c r="AK9" s="660"/>
      <c r="AL9" s="624">
        <v>0.9</v>
      </c>
      <c r="AM9" s="625"/>
      <c r="AN9" s="625"/>
      <c r="AO9" s="661"/>
      <c r="AP9" s="618" t="s">
        <v>231</v>
      </c>
      <c r="AQ9" s="619"/>
      <c r="AR9" s="619"/>
      <c r="AS9" s="619"/>
      <c r="AT9" s="619"/>
      <c r="AU9" s="619"/>
      <c r="AV9" s="619"/>
      <c r="AW9" s="619"/>
      <c r="AX9" s="619"/>
      <c r="AY9" s="619"/>
      <c r="AZ9" s="619"/>
      <c r="BA9" s="619"/>
      <c r="BB9" s="619"/>
      <c r="BC9" s="619"/>
      <c r="BD9" s="619"/>
      <c r="BE9" s="619"/>
      <c r="BF9" s="620"/>
      <c r="BG9" s="621">
        <v>3693471</v>
      </c>
      <c r="BH9" s="622"/>
      <c r="BI9" s="622"/>
      <c r="BJ9" s="622"/>
      <c r="BK9" s="622"/>
      <c r="BL9" s="622"/>
      <c r="BM9" s="622"/>
      <c r="BN9" s="623"/>
      <c r="BO9" s="659">
        <v>31.2</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4165370</v>
      </c>
      <c r="CS9" s="622"/>
      <c r="CT9" s="622"/>
      <c r="CU9" s="622"/>
      <c r="CV9" s="622"/>
      <c r="CW9" s="622"/>
      <c r="CX9" s="622"/>
      <c r="CY9" s="623"/>
      <c r="CZ9" s="659">
        <v>11</v>
      </c>
      <c r="DA9" s="659"/>
      <c r="DB9" s="659"/>
      <c r="DC9" s="659"/>
      <c r="DD9" s="627">
        <v>41690</v>
      </c>
      <c r="DE9" s="622"/>
      <c r="DF9" s="622"/>
      <c r="DG9" s="622"/>
      <c r="DH9" s="622"/>
      <c r="DI9" s="622"/>
      <c r="DJ9" s="622"/>
      <c r="DK9" s="622"/>
      <c r="DL9" s="622"/>
      <c r="DM9" s="622"/>
      <c r="DN9" s="622"/>
      <c r="DO9" s="622"/>
      <c r="DP9" s="623"/>
      <c r="DQ9" s="627">
        <v>3649226</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283700</v>
      </c>
      <c r="BH10" s="622"/>
      <c r="BI10" s="622"/>
      <c r="BJ10" s="622"/>
      <c r="BK10" s="622"/>
      <c r="BL10" s="622"/>
      <c r="BM10" s="622"/>
      <c r="BN10" s="623"/>
      <c r="BO10" s="659">
        <v>2.4</v>
      </c>
      <c r="BP10" s="659"/>
      <c r="BQ10" s="659"/>
      <c r="BR10" s="659"/>
      <c r="BS10" s="660">
        <v>47241</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31757</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30686</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1801391</v>
      </c>
      <c r="S11" s="622"/>
      <c r="T11" s="622"/>
      <c r="U11" s="622"/>
      <c r="V11" s="622"/>
      <c r="W11" s="622"/>
      <c r="X11" s="622"/>
      <c r="Y11" s="623"/>
      <c r="Z11" s="624">
        <v>4.7</v>
      </c>
      <c r="AA11" s="625"/>
      <c r="AB11" s="625"/>
      <c r="AC11" s="626"/>
      <c r="AD11" s="627">
        <v>1801391</v>
      </c>
      <c r="AE11" s="622"/>
      <c r="AF11" s="622"/>
      <c r="AG11" s="622"/>
      <c r="AH11" s="622"/>
      <c r="AI11" s="622"/>
      <c r="AJ11" s="622"/>
      <c r="AK11" s="623"/>
      <c r="AL11" s="624">
        <v>9.5</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552758</v>
      </c>
      <c r="BH11" s="622"/>
      <c r="BI11" s="622"/>
      <c r="BJ11" s="622"/>
      <c r="BK11" s="622"/>
      <c r="BL11" s="622"/>
      <c r="BM11" s="622"/>
      <c r="BN11" s="623"/>
      <c r="BO11" s="659">
        <v>4.7</v>
      </c>
      <c r="BP11" s="659"/>
      <c r="BQ11" s="659"/>
      <c r="BR11" s="659"/>
      <c r="BS11" s="660">
        <v>142235</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25758</v>
      </c>
      <c r="CS11" s="622"/>
      <c r="CT11" s="622"/>
      <c r="CU11" s="622"/>
      <c r="CV11" s="622"/>
      <c r="CW11" s="622"/>
      <c r="CX11" s="622"/>
      <c r="CY11" s="623"/>
      <c r="CZ11" s="659">
        <v>0.1</v>
      </c>
      <c r="DA11" s="659"/>
      <c r="DB11" s="659"/>
      <c r="DC11" s="659"/>
      <c r="DD11" s="627" t="s">
        <v>122</v>
      </c>
      <c r="DE11" s="622"/>
      <c r="DF11" s="622"/>
      <c r="DG11" s="622"/>
      <c r="DH11" s="622"/>
      <c r="DI11" s="622"/>
      <c r="DJ11" s="622"/>
      <c r="DK11" s="622"/>
      <c r="DL11" s="622"/>
      <c r="DM11" s="622"/>
      <c r="DN11" s="622"/>
      <c r="DO11" s="622"/>
      <c r="DP11" s="623"/>
      <c r="DQ11" s="627">
        <v>24306</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5409518</v>
      </c>
      <c r="BH12" s="622"/>
      <c r="BI12" s="622"/>
      <c r="BJ12" s="622"/>
      <c r="BK12" s="622"/>
      <c r="BL12" s="622"/>
      <c r="BM12" s="622"/>
      <c r="BN12" s="623"/>
      <c r="BO12" s="659">
        <v>45.7</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98885</v>
      </c>
      <c r="CS12" s="622"/>
      <c r="CT12" s="622"/>
      <c r="CU12" s="622"/>
      <c r="CV12" s="622"/>
      <c r="CW12" s="622"/>
      <c r="CX12" s="622"/>
      <c r="CY12" s="623"/>
      <c r="CZ12" s="659">
        <v>0.3</v>
      </c>
      <c r="DA12" s="659"/>
      <c r="DB12" s="659"/>
      <c r="DC12" s="659"/>
      <c r="DD12" s="627" t="s">
        <v>122</v>
      </c>
      <c r="DE12" s="622"/>
      <c r="DF12" s="622"/>
      <c r="DG12" s="622"/>
      <c r="DH12" s="622"/>
      <c r="DI12" s="622"/>
      <c r="DJ12" s="622"/>
      <c r="DK12" s="622"/>
      <c r="DL12" s="622"/>
      <c r="DM12" s="622"/>
      <c r="DN12" s="622"/>
      <c r="DO12" s="622"/>
      <c r="DP12" s="623"/>
      <c r="DQ12" s="627">
        <v>60759</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4848004</v>
      </c>
      <c r="BH13" s="622"/>
      <c r="BI13" s="622"/>
      <c r="BJ13" s="622"/>
      <c r="BK13" s="622"/>
      <c r="BL13" s="622"/>
      <c r="BM13" s="622"/>
      <c r="BN13" s="623"/>
      <c r="BO13" s="659">
        <v>40.9</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2973526</v>
      </c>
      <c r="CS13" s="622"/>
      <c r="CT13" s="622"/>
      <c r="CU13" s="622"/>
      <c r="CV13" s="622"/>
      <c r="CW13" s="622"/>
      <c r="CX13" s="622"/>
      <c r="CY13" s="623"/>
      <c r="CZ13" s="659">
        <v>7.9</v>
      </c>
      <c r="DA13" s="659"/>
      <c r="DB13" s="659"/>
      <c r="DC13" s="659"/>
      <c r="DD13" s="627">
        <v>874792</v>
      </c>
      <c r="DE13" s="622"/>
      <c r="DF13" s="622"/>
      <c r="DG13" s="622"/>
      <c r="DH13" s="622"/>
      <c r="DI13" s="622"/>
      <c r="DJ13" s="622"/>
      <c r="DK13" s="622"/>
      <c r="DL13" s="622"/>
      <c r="DM13" s="622"/>
      <c r="DN13" s="622"/>
      <c r="DO13" s="622"/>
      <c r="DP13" s="623"/>
      <c r="DQ13" s="627">
        <v>2087218</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147181</v>
      </c>
      <c r="BH14" s="622"/>
      <c r="BI14" s="622"/>
      <c r="BJ14" s="622"/>
      <c r="BK14" s="622"/>
      <c r="BL14" s="622"/>
      <c r="BM14" s="622"/>
      <c r="BN14" s="623"/>
      <c r="BO14" s="659">
        <v>1.2</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845738</v>
      </c>
      <c r="CS14" s="622"/>
      <c r="CT14" s="622"/>
      <c r="CU14" s="622"/>
      <c r="CV14" s="622"/>
      <c r="CW14" s="622"/>
      <c r="CX14" s="622"/>
      <c r="CY14" s="623"/>
      <c r="CZ14" s="659">
        <v>2.2000000000000002</v>
      </c>
      <c r="DA14" s="659"/>
      <c r="DB14" s="659"/>
      <c r="DC14" s="659"/>
      <c r="DD14" s="627">
        <v>78320</v>
      </c>
      <c r="DE14" s="622"/>
      <c r="DF14" s="622"/>
      <c r="DG14" s="622"/>
      <c r="DH14" s="622"/>
      <c r="DI14" s="622"/>
      <c r="DJ14" s="622"/>
      <c r="DK14" s="622"/>
      <c r="DL14" s="622"/>
      <c r="DM14" s="622"/>
      <c r="DN14" s="622"/>
      <c r="DO14" s="622"/>
      <c r="DP14" s="623"/>
      <c r="DQ14" s="627">
        <v>784071</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36640</v>
      </c>
      <c r="S15" s="622"/>
      <c r="T15" s="622"/>
      <c r="U15" s="622"/>
      <c r="V15" s="622"/>
      <c r="W15" s="622"/>
      <c r="X15" s="622"/>
      <c r="Y15" s="623"/>
      <c r="Z15" s="659">
        <v>0.1</v>
      </c>
      <c r="AA15" s="659"/>
      <c r="AB15" s="659"/>
      <c r="AC15" s="659"/>
      <c r="AD15" s="660">
        <v>36640</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649654</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5935982</v>
      </c>
      <c r="CS15" s="622"/>
      <c r="CT15" s="622"/>
      <c r="CU15" s="622"/>
      <c r="CV15" s="622"/>
      <c r="CW15" s="622"/>
      <c r="CX15" s="622"/>
      <c r="CY15" s="623"/>
      <c r="CZ15" s="659">
        <v>15.7</v>
      </c>
      <c r="DA15" s="659"/>
      <c r="DB15" s="659"/>
      <c r="DC15" s="659"/>
      <c r="DD15" s="627">
        <v>2487992</v>
      </c>
      <c r="DE15" s="622"/>
      <c r="DF15" s="622"/>
      <c r="DG15" s="622"/>
      <c r="DH15" s="622"/>
      <c r="DI15" s="622"/>
      <c r="DJ15" s="622"/>
      <c r="DK15" s="622"/>
      <c r="DL15" s="622"/>
      <c r="DM15" s="622"/>
      <c r="DN15" s="622"/>
      <c r="DO15" s="622"/>
      <c r="DP15" s="623"/>
      <c r="DQ15" s="627">
        <v>2745749</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220288</v>
      </c>
      <c r="S16" s="622"/>
      <c r="T16" s="622"/>
      <c r="U16" s="622"/>
      <c r="V16" s="622"/>
      <c r="W16" s="622"/>
      <c r="X16" s="622"/>
      <c r="Y16" s="623"/>
      <c r="Z16" s="659">
        <v>0.6</v>
      </c>
      <c r="AA16" s="659"/>
      <c r="AB16" s="659"/>
      <c r="AC16" s="659"/>
      <c r="AD16" s="660">
        <v>220288</v>
      </c>
      <c r="AE16" s="660"/>
      <c r="AF16" s="660"/>
      <c r="AG16" s="660"/>
      <c r="AH16" s="660"/>
      <c r="AI16" s="660"/>
      <c r="AJ16" s="660"/>
      <c r="AK16" s="660"/>
      <c r="AL16" s="624">
        <v>1.2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388173</v>
      </c>
      <c r="S17" s="622"/>
      <c r="T17" s="622"/>
      <c r="U17" s="622"/>
      <c r="V17" s="622"/>
      <c r="W17" s="622"/>
      <c r="X17" s="622"/>
      <c r="Y17" s="623"/>
      <c r="Z17" s="659">
        <v>1</v>
      </c>
      <c r="AA17" s="659"/>
      <c r="AB17" s="659"/>
      <c r="AC17" s="659"/>
      <c r="AD17" s="660">
        <v>388173</v>
      </c>
      <c r="AE17" s="660"/>
      <c r="AF17" s="660"/>
      <c r="AG17" s="660"/>
      <c r="AH17" s="660"/>
      <c r="AI17" s="660"/>
      <c r="AJ17" s="660"/>
      <c r="AK17" s="660"/>
      <c r="AL17" s="624">
        <v>2</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2584448</v>
      </c>
      <c r="CS17" s="622"/>
      <c r="CT17" s="622"/>
      <c r="CU17" s="622"/>
      <c r="CV17" s="622"/>
      <c r="CW17" s="622"/>
      <c r="CX17" s="622"/>
      <c r="CY17" s="623"/>
      <c r="CZ17" s="659">
        <v>6.9</v>
      </c>
      <c r="DA17" s="659"/>
      <c r="DB17" s="659"/>
      <c r="DC17" s="659"/>
      <c r="DD17" s="627" t="s">
        <v>122</v>
      </c>
      <c r="DE17" s="622"/>
      <c r="DF17" s="622"/>
      <c r="DG17" s="622"/>
      <c r="DH17" s="622"/>
      <c r="DI17" s="622"/>
      <c r="DJ17" s="622"/>
      <c r="DK17" s="622"/>
      <c r="DL17" s="622"/>
      <c r="DM17" s="622"/>
      <c r="DN17" s="622"/>
      <c r="DO17" s="622"/>
      <c r="DP17" s="623"/>
      <c r="DQ17" s="627">
        <v>2573516</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70869</v>
      </c>
      <c r="S18" s="622"/>
      <c r="T18" s="622"/>
      <c r="U18" s="622"/>
      <c r="V18" s="622"/>
      <c r="W18" s="622"/>
      <c r="X18" s="622"/>
      <c r="Y18" s="623"/>
      <c r="Z18" s="659">
        <v>0.2</v>
      </c>
      <c r="AA18" s="659"/>
      <c r="AB18" s="659"/>
      <c r="AC18" s="659"/>
      <c r="AD18" s="660">
        <v>70869</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316099</v>
      </c>
      <c r="S19" s="622"/>
      <c r="T19" s="622"/>
      <c r="U19" s="622"/>
      <c r="V19" s="622"/>
      <c r="W19" s="622"/>
      <c r="X19" s="622"/>
      <c r="Y19" s="623"/>
      <c r="Z19" s="659">
        <v>0.8</v>
      </c>
      <c r="AA19" s="659"/>
      <c r="AB19" s="659"/>
      <c r="AC19" s="659"/>
      <c r="AD19" s="660">
        <v>316099</v>
      </c>
      <c r="AE19" s="660"/>
      <c r="AF19" s="660"/>
      <c r="AG19" s="660"/>
      <c r="AH19" s="660"/>
      <c r="AI19" s="660"/>
      <c r="AJ19" s="660"/>
      <c r="AK19" s="660"/>
      <c r="AL19" s="624">
        <v>1.7</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1005534</v>
      </c>
      <c r="BH19" s="622"/>
      <c r="BI19" s="622"/>
      <c r="BJ19" s="622"/>
      <c r="BK19" s="622"/>
      <c r="BL19" s="622"/>
      <c r="BM19" s="622"/>
      <c r="BN19" s="623"/>
      <c r="BO19" s="659">
        <v>8.5</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1205</v>
      </c>
      <c r="S20" s="622"/>
      <c r="T20" s="622"/>
      <c r="U20" s="622"/>
      <c r="V20" s="622"/>
      <c r="W20" s="622"/>
      <c r="X20" s="622"/>
      <c r="Y20" s="623"/>
      <c r="Z20" s="659">
        <v>0</v>
      </c>
      <c r="AA20" s="659"/>
      <c r="AB20" s="659"/>
      <c r="AC20" s="659"/>
      <c r="AD20" s="660">
        <v>1205</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1005534</v>
      </c>
      <c r="BH20" s="622"/>
      <c r="BI20" s="622"/>
      <c r="BJ20" s="622"/>
      <c r="BK20" s="622"/>
      <c r="BL20" s="622"/>
      <c r="BM20" s="622"/>
      <c r="BN20" s="623"/>
      <c r="BO20" s="659">
        <v>8.5</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37712544</v>
      </c>
      <c r="CS20" s="622"/>
      <c r="CT20" s="622"/>
      <c r="CU20" s="622"/>
      <c r="CV20" s="622"/>
      <c r="CW20" s="622"/>
      <c r="CX20" s="622"/>
      <c r="CY20" s="623"/>
      <c r="CZ20" s="659">
        <v>100</v>
      </c>
      <c r="DA20" s="659"/>
      <c r="DB20" s="659"/>
      <c r="DC20" s="659"/>
      <c r="DD20" s="627">
        <v>3739746</v>
      </c>
      <c r="DE20" s="622"/>
      <c r="DF20" s="622"/>
      <c r="DG20" s="622"/>
      <c r="DH20" s="622"/>
      <c r="DI20" s="622"/>
      <c r="DJ20" s="622"/>
      <c r="DK20" s="622"/>
      <c r="DL20" s="622"/>
      <c r="DM20" s="622"/>
      <c r="DN20" s="622"/>
      <c r="DO20" s="622"/>
      <c r="DP20" s="623"/>
      <c r="DQ20" s="627">
        <v>23523044</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5379893</v>
      </c>
      <c r="S21" s="622"/>
      <c r="T21" s="622"/>
      <c r="U21" s="622"/>
      <c r="V21" s="622"/>
      <c r="W21" s="622"/>
      <c r="X21" s="622"/>
      <c r="Y21" s="623"/>
      <c r="Z21" s="659">
        <v>14.2</v>
      </c>
      <c r="AA21" s="659"/>
      <c r="AB21" s="659"/>
      <c r="AC21" s="659"/>
      <c r="AD21" s="660">
        <v>5097364</v>
      </c>
      <c r="AE21" s="660"/>
      <c r="AF21" s="660"/>
      <c r="AG21" s="660"/>
      <c r="AH21" s="660"/>
      <c r="AI21" s="660"/>
      <c r="AJ21" s="660"/>
      <c r="AK21" s="660"/>
      <c r="AL21" s="624">
        <v>26.9</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5097364</v>
      </c>
      <c r="S22" s="622"/>
      <c r="T22" s="622"/>
      <c r="U22" s="622"/>
      <c r="V22" s="622"/>
      <c r="W22" s="622"/>
      <c r="X22" s="622"/>
      <c r="Y22" s="623"/>
      <c r="Z22" s="659">
        <v>13.4</v>
      </c>
      <c r="AA22" s="659"/>
      <c r="AB22" s="659"/>
      <c r="AC22" s="659"/>
      <c r="AD22" s="660">
        <v>5097364</v>
      </c>
      <c r="AE22" s="660"/>
      <c r="AF22" s="660"/>
      <c r="AG22" s="660"/>
      <c r="AH22" s="660"/>
      <c r="AI22" s="660"/>
      <c r="AJ22" s="660"/>
      <c r="AK22" s="660"/>
      <c r="AL22" s="624">
        <v>26.9</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282529</v>
      </c>
      <c r="S23" s="622"/>
      <c r="T23" s="622"/>
      <c r="U23" s="622"/>
      <c r="V23" s="622"/>
      <c r="W23" s="622"/>
      <c r="X23" s="622"/>
      <c r="Y23" s="623"/>
      <c r="Z23" s="659">
        <v>0.7</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1005534</v>
      </c>
      <c r="BH23" s="622"/>
      <c r="BI23" s="622"/>
      <c r="BJ23" s="622"/>
      <c r="BK23" s="622"/>
      <c r="BL23" s="622"/>
      <c r="BM23" s="622"/>
      <c r="BN23" s="623"/>
      <c r="BO23" s="659">
        <v>8.5</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19222325</v>
      </c>
      <c r="CS24" s="677"/>
      <c r="CT24" s="677"/>
      <c r="CU24" s="677"/>
      <c r="CV24" s="677"/>
      <c r="CW24" s="677"/>
      <c r="CX24" s="677"/>
      <c r="CY24" s="702"/>
      <c r="CZ24" s="703">
        <v>51</v>
      </c>
      <c r="DA24" s="685"/>
      <c r="DB24" s="685"/>
      <c r="DC24" s="705"/>
      <c r="DD24" s="701">
        <v>11424274</v>
      </c>
      <c r="DE24" s="677"/>
      <c r="DF24" s="677"/>
      <c r="DG24" s="677"/>
      <c r="DH24" s="677"/>
      <c r="DI24" s="677"/>
      <c r="DJ24" s="677"/>
      <c r="DK24" s="702"/>
      <c r="DL24" s="701">
        <v>10353956</v>
      </c>
      <c r="DM24" s="677"/>
      <c r="DN24" s="677"/>
      <c r="DO24" s="677"/>
      <c r="DP24" s="677"/>
      <c r="DQ24" s="677"/>
      <c r="DR24" s="677"/>
      <c r="DS24" s="677"/>
      <c r="DT24" s="677"/>
      <c r="DU24" s="677"/>
      <c r="DV24" s="702"/>
      <c r="DW24" s="703">
        <v>54.3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20158871</v>
      </c>
      <c r="S25" s="622"/>
      <c r="T25" s="622"/>
      <c r="U25" s="622"/>
      <c r="V25" s="622"/>
      <c r="W25" s="622"/>
      <c r="X25" s="622"/>
      <c r="Y25" s="623"/>
      <c r="Z25" s="659">
        <v>53</v>
      </c>
      <c r="AA25" s="659"/>
      <c r="AB25" s="659"/>
      <c r="AC25" s="659"/>
      <c r="AD25" s="660">
        <v>18870808</v>
      </c>
      <c r="AE25" s="660"/>
      <c r="AF25" s="660"/>
      <c r="AG25" s="660"/>
      <c r="AH25" s="660"/>
      <c r="AI25" s="660"/>
      <c r="AJ25" s="660"/>
      <c r="AK25" s="660"/>
      <c r="AL25" s="624">
        <v>99.4</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5428217</v>
      </c>
      <c r="CS25" s="634"/>
      <c r="CT25" s="634"/>
      <c r="CU25" s="634"/>
      <c r="CV25" s="634"/>
      <c r="CW25" s="634"/>
      <c r="CX25" s="634"/>
      <c r="CY25" s="635"/>
      <c r="CZ25" s="624">
        <v>14.4</v>
      </c>
      <c r="DA25" s="636"/>
      <c r="DB25" s="636"/>
      <c r="DC25" s="637"/>
      <c r="DD25" s="627">
        <v>4910896</v>
      </c>
      <c r="DE25" s="634"/>
      <c r="DF25" s="634"/>
      <c r="DG25" s="634"/>
      <c r="DH25" s="634"/>
      <c r="DI25" s="634"/>
      <c r="DJ25" s="634"/>
      <c r="DK25" s="635"/>
      <c r="DL25" s="627">
        <v>4831192</v>
      </c>
      <c r="DM25" s="634"/>
      <c r="DN25" s="634"/>
      <c r="DO25" s="634"/>
      <c r="DP25" s="634"/>
      <c r="DQ25" s="634"/>
      <c r="DR25" s="634"/>
      <c r="DS25" s="634"/>
      <c r="DT25" s="634"/>
      <c r="DU25" s="634"/>
      <c r="DV25" s="635"/>
      <c r="DW25" s="624">
        <v>25.3</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10114</v>
      </c>
      <c r="S26" s="622"/>
      <c r="T26" s="622"/>
      <c r="U26" s="622"/>
      <c r="V26" s="622"/>
      <c r="W26" s="622"/>
      <c r="X26" s="622"/>
      <c r="Y26" s="623"/>
      <c r="Z26" s="659">
        <v>0</v>
      </c>
      <c r="AA26" s="659"/>
      <c r="AB26" s="659"/>
      <c r="AC26" s="659"/>
      <c r="AD26" s="660">
        <v>10114</v>
      </c>
      <c r="AE26" s="660"/>
      <c r="AF26" s="660"/>
      <c r="AG26" s="660"/>
      <c r="AH26" s="660"/>
      <c r="AI26" s="660"/>
      <c r="AJ26" s="660"/>
      <c r="AK26" s="660"/>
      <c r="AL26" s="624">
        <v>0.1</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3034043</v>
      </c>
      <c r="CS26" s="622"/>
      <c r="CT26" s="622"/>
      <c r="CU26" s="622"/>
      <c r="CV26" s="622"/>
      <c r="CW26" s="622"/>
      <c r="CX26" s="622"/>
      <c r="CY26" s="623"/>
      <c r="CZ26" s="624">
        <v>8</v>
      </c>
      <c r="DA26" s="636"/>
      <c r="DB26" s="636"/>
      <c r="DC26" s="637"/>
      <c r="DD26" s="627">
        <v>2738181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25339</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11849598</v>
      </c>
      <c r="BH27" s="622"/>
      <c r="BI27" s="622"/>
      <c r="BJ27" s="622"/>
      <c r="BK27" s="622"/>
      <c r="BL27" s="622"/>
      <c r="BM27" s="622"/>
      <c r="BN27" s="623"/>
      <c r="BO27" s="659">
        <v>100</v>
      </c>
      <c r="BP27" s="659"/>
      <c r="BQ27" s="659"/>
      <c r="BR27" s="659"/>
      <c r="BS27" s="660">
        <v>189476</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11209660</v>
      </c>
      <c r="CS27" s="634"/>
      <c r="CT27" s="634"/>
      <c r="CU27" s="634"/>
      <c r="CV27" s="634"/>
      <c r="CW27" s="634"/>
      <c r="CX27" s="634"/>
      <c r="CY27" s="635"/>
      <c r="CZ27" s="624">
        <v>29.7</v>
      </c>
      <c r="DA27" s="636"/>
      <c r="DB27" s="636"/>
      <c r="DC27" s="637"/>
      <c r="DD27" s="627">
        <v>3939862</v>
      </c>
      <c r="DE27" s="634"/>
      <c r="DF27" s="634"/>
      <c r="DG27" s="634"/>
      <c r="DH27" s="634"/>
      <c r="DI27" s="634"/>
      <c r="DJ27" s="634"/>
      <c r="DK27" s="635"/>
      <c r="DL27" s="627">
        <v>2949248</v>
      </c>
      <c r="DM27" s="634"/>
      <c r="DN27" s="634"/>
      <c r="DO27" s="634"/>
      <c r="DP27" s="634"/>
      <c r="DQ27" s="634"/>
      <c r="DR27" s="634"/>
      <c r="DS27" s="634"/>
      <c r="DT27" s="634"/>
      <c r="DU27" s="634"/>
      <c r="DV27" s="635"/>
      <c r="DW27" s="624">
        <v>15.5</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248984</v>
      </c>
      <c r="S28" s="622"/>
      <c r="T28" s="622"/>
      <c r="U28" s="622"/>
      <c r="V28" s="622"/>
      <c r="W28" s="622"/>
      <c r="X28" s="622"/>
      <c r="Y28" s="623"/>
      <c r="Z28" s="659">
        <v>0.7</v>
      </c>
      <c r="AA28" s="659"/>
      <c r="AB28" s="659"/>
      <c r="AC28" s="659"/>
      <c r="AD28" s="660">
        <v>92682</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2584448</v>
      </c>
      <c r="CS28" s="622"/>
      <c r="CT28" s="622"/>
      <c r="CU28" s="622"/>
      <c r="CV28" s="622"/>
      <c r="CW28" s="622"/>
      <c r="CX28" s="622"/>
      <c r="CY28" s="623"/>
      <c r="CZ28" s="624">
        <v>6.9</v>
      </c>
      <c r="DA28" s="636"/>
      <c r="DB28" s="636"/>
      <c r="DC28" s="637"/>
      <c r="DD28" s="627">
        <v>2573516</v>
      </c>
      <c r="DE28" s="622"/>
      <c r="DF28" s="622"/>
      <c r="DG28" s="622"/>
      <c r="DH28" s="622"/>
      <c r="DI28" s="622"/>
      <c r="DJ28" s="622"/>
      <c r="DK28" s="623"/>
      <c r="DL28" s="627">
        <v>2573516</v>
      </c>
      <c r="DM28" s="622"/>
      <c r="DN28" s="622"/>
      <c r="DO28" s="622"/>
      <c r="DP28" s="622"/>
      <c r="DQ28" s="622"/>
      <c r="DR28" s="622"/>
      <c r="DS28" s="622"/>
      <c r="DT28" s="622"/>
      <c r="DU28" s="622"/>
      <c r="DV28" s="623"/>
      <c r="DW28" s="624">
        <v>13.5</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126542</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2581805</v>
      </c>
      <c r="CS29" s="634"/>
      <c r="CT29" s="634"/>
      <c r="CU29" s="634"/>
      <c r="CV29" s="634"/>
      <c r="CW29" s="634"/>
      <c r="CX29" s="634"/>
      <c r="CY29" s="635"/>
      <c r="CZ29" s="624">
        <v>6.8</v>
      </c>
      <c r="DA29" s="636"/>
      <c r="DB29" s="636"/>
      <c r="DC29" s="637"/>
      <c r="DD29" s="627">
        <v>2570873</v>
      </c>
      <c r="DE29" s="634"/>
      <c r="DF29" s="634"/>
      <c r="DG29" s="634"/>
      <c r="DH29" s="634"/>
      <c r="DI29" s="634"/>
      <c r="DJ29" s="634"/>
      <c r="DK29" s="635"/>
      <c r="DL29" s="627">
        <v>2570873</v>
      </c>
      <c r="DM29" s="634"/>
      <c r="DN29" s="634"/>
      <c r="DO29" s="634"/>
      <c r="DP29" s="634"/>
      <c r="DQ29" s="634"/>
      <c r="DR29" s="634"/>
      <c r="DS29" s="634"/>
      <c r="DT29" s="634"/>
      <c r="DU29" s="634"/>
      <c r="DV29" s="635"/>
      <c r="DW29" s="624">
        <v>13.5</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8177460</v>
      </c>
      <c r="S30" s="622"/>
      <c r="T30" s="622"/>
      <c r="U30" s="622"/>
      <c r="V30" s="622"/>
      <c r="W30" s="622"/>
      <c r="X30" s="622"/>
      <c r="Y30" s="623"/>
      <c r="Z30" s="659">
        <v>21.5</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2411564</v>
      </c>
      <c r="CS30" s="622"/>
      <c r="CT30" s="622"/>
      <c r="CU30" s="622"/>
      <c r="CV30" s="622"/>
      <c r="CW30" s="622"/>
      <c r="CX30" s="622"/>
      <c r="CY30" s="623"/>
      <c r="CZ30" s="624">
        <v>6.4</v>
      </c>
      <c r="DA30" s="636"/>
      <c r="DB30" s="636"/>
      <c r="DC30" s="637"/>
      <c r="DD30" s="627">
        <v>2400786</v>
      </c>
      <c r="DE30" s="622"/>
      <c r="DF30" s="622"/>
      <c r="DG30" s="622"/>
      <c r="DH30" s="622"/>
      <c r="DI30" s="622"/>
      <c r="DJ30" s="622"/>
      <c r="DK30" s="623"/>
      <c r="DL30" s="627">
        <v>2400786</v>
      </c>
      <c r="DM30" s="622"/>
      <c r="DN30" s="622"/>
      <c r="DO30" s="622"/>
      <c r="DP30" s="622"/>
      <c r="DQ30" s="622"/>
      <c r="DR30" s="622"/>
      <c r="DS30" s="622"/>
      <c r="DT30" s="622"/>
      <c r="DU30" s="622"/>
      <c r="DV30" s="623"/>
      <c r="DW30" s="624">
        <v>12.6</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99.3</v>
      </c>
      <c r="BH31" s="684"/>
      <c r="BI31" s="684"/>
      <c r="BJ31" s="684"/>
      <c r="BK31" s="684"/>
      <c r="BL31" s="684"/>
      <c r="BM31" s="685">
        <v>97.9</v>
      </c>
      <c r="BN31" s="684"/>
      <c r="BO31" s="684"/>
      <c r="BP31" s="684"/>
      <c r="BQ31" s="686"/>
      <c r="BR31" s="683">
        <v>99</v>
      </c>
      <c r="BS31" s="684"/>
      <c r="BT31" s="684"/>
      <c r="BU31" s="684"/>
      <c r="BV31" s="684"/>
      <c r="BW31" s="684"/>
      <c r="BX31" s="685">
        <v>97.9</v>
      </c>
      <c r="BY31" s="684"/>
      <c r="BZ31" s="684"/>
      <c r="CA31" s="684"/>
      <c r="CB31" s="686"/>
      <c r="CD31" s="642"/>
      <c r="CE31" s="643"/>
      <c r="CF31" s="618" t="s">
        <v>301</v>
      </c>
      <c r="CG31" s="619"/>
      <c r="CH31" s="619"/>
      <c r="CI31" s="619"/>
      <c r="CJ31" s="619"/>
      <c r="CK31" s="619"/>
      <c r="CL31" s="619"/>
      <c r="CM31" s="619"/>
      <c r="CN31" s="619"/>
      <c r="CO31" s="619"/>
      <c r="CP31" s="619"/>
      <c r="CQ31" s="620"/>
      <c r="CR31" s="621">
        <v>170241</v>
      </c>
      <c r="CS31" s="634"/>
      <c r="CT31" s="634"/>
      <c r="CU31" s="634"/>
      <c r="CV31" s="634"/>
      <c r="CW31" s="634"/>
      <c r="CX31" s="634"/>
      <c r="CY31" s="635"/>
      <c r="CZ31" s="624">
        <v>0.5</v>
      </c>
      <c r="DA31" s="636"/>
      <c r="DB31" s="636"/>
      <c r="DC31" s="637"/>
      <c r="DD31" s="627">
        <v>170087</v>
      </c>
      <c r="DE31" s="634"/>
      <c r="DF31" s="634"/>
      <c r="DG31" s="634"/>
      <c r="DH31" s="634"/>
      <c r="DI31" s="634"/>
      <c r="DJ31" s="634"/>
      <c r="DK31" s="635"/>
      <c r="DL31" s="627">
        <v>170087</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2492956</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98.9</v>
      </c>
      <c r="BH32" s="634"/>
      <c r="BI32" s="634"/>
      <c r="BJ32" s="634"/>
      <c r="BK32" s="634"/>
      <c r="BL32" s="634"/>
      <c r="BM32" s="625">
        <v>96</v>
      </c>
      <c r="BN32" s="634"/>
      <c r="BO32" s="634"/>
      <c r="BP32" s="634"/>
      <c r="BQ32" s="657"/>
      <c r="BR32" s="687">
        <v>98.2</v>
      </c>
      <c r="BS32" s="634"/>
      <c r="BT32" s="634"/>
      <c r="BU32" s="634"/>
      <c r="BV32" s="634"/>
      <c r="BW32" s="634"/>
      <c r="BX32" s="625">
        <v>96.3</v>
      </c>
      <c r="BY32" s="634"/>
      <c r="BZ32" s="634"/>
      <c r="CA32" s="634"/>
      <c r="CB32" s="657"/>
      <c r="CD32" s="644"/>
      <c r="CE32" s="645"/>
      <c r="CF32" s="618" t="s">
        <v>305</v>
      </c>
      <c r="CG32" s="619"/>
      <c r="CH32" s="619"/>
      <c r="CI32" s="619"/>
      <c r="CJ32" s="619"/>
      <c r="CK32" s="619"/>
      <c r="CL32" s="619"/>
      <c r="CM32" s="619"/>
      <c r="CN32" s="619"/>
      <c r="CO32" s="619"/>
      <c r="CP32" s="619"/>
      <c r="CQ32" s="620"/>
      <c r="CR32" s="621">
        <v>2643</v>
      </c>
      <c r="CS32" s="622"/>
      <c r="CT32" s="622"/>
      <c r="CU32" s="622"/>
      <c r="CV32" s="622"/>
      <c r="CW32" s="622"/>
      <c r="CX32" s="622"/>
      <c r="CY32" s="623"/>
      <c r="CZ32" s="624">
        <v>0</v>
      </c>
      <c r="DA32" s="636"/>
      <c r="DB32" s="636"/>
      <c r="DC32" s="637"/>
      <c r="DD32" s="627">
        <v>2643</v>
      </c>
      <c r="DE32" s="622"/>
      <c r="DF32" s="622"/>
      <c r="DG32" s="622"/>
      <c r="DH32" s="622"/>
      <c r="DI32" s="622"/>
      <c r="DJ32" s="622"/>
      <c r="DK32" s="623"/>
      <c r="DL32" s="627">
        <v>2643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114903</v>
      </c>
      <c r="S33" s="622"/>
      <c r="T33" s="622"/>
      <c r="U33" s="622"/>
      <c r="V33" s="622"/>
      <c r="W33" s="622"/>
      <c r="X33" s="622"/>
      <c r="Y33" s="623"/>
      <c r="Z33" s="659">
        <v>0.3</v>
      </c>
      <c r="AA33" s="659"/>
      <c r="AB33" s="659"/>
      <c r="AC33" s="659"/>
      <c r="AD33" s="660">
        <v>3100</v>
      </c>
      <c r="AE33" s="660"/>
      <c r="AF33" s="660"/>
      <c r="AG33" s="660"/>
      <c r="AH33" s="660"/>
      <c r="AI33" s="660"/>
      <c r="AJ33" s="660"/>
      <c r="AK33" s="660"/>
      <c r="AL33" s="624">
        <v>0</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99.5</v>
      </c>
      <c r="BH33" s="606"/>
      <c r="BI33" s="606"/>
      <c r="BJ33" s="606"/>
      <c r="BK33" s="606"/>
      <c r="BL33" s="606"/>
      <c r="BM33" s="652">
        <v>99.1</v>
      </c>
      <c r="BN33" s="606"/>
      <c r="BO33" s="606"/>
      <c r="BP33" s="606"/>
      <c r="BQ33" s="669"/>
      <c r="BR33" s="682">
        <v>99.6</v>
      </c>
      <c r="BS33" s="606"/>
      <c r="BT33" s="606"/>
      <c r="BU33" s="606"/>
      <c r="BV33" s="606"/>
      <c r="BW33" s="606"/>
      <c r="BX33" s="652">
        <v>98.9</v>
      </c>
      <c r="BY33" s="606"/>
      <c r="BZ33" s="606"/>
      <c r="CA33" s="606"/>
      <c r="CB33" s="669"/>
      <c r="CD33" s="618" t="s">
        <v>308</v>
      </c>
      <c r="CE33" s="619"/>
      <c r="CF33" s="619"/>
      <c r="CG33" s="619"/>
      <c r="CH33" s="619"/>
      <c r="CI33" s="619"/>
      <c r="CJ33" s="619"/>
      <c r="CK33" s="619"/>
      <c r="CL33" s="619"/>
      <c r="CM33" s="619"/>
      <c r="CN33" s="619"/>
      <c r="CO33" s="619"/>
      <c r="CP33" s="619"/>
      <c r="CQ33" s="620"/>
      <c r="CR33" s="621">
        <v>14750473</v>
      </c>
      <c r="CS33" s="634"/>
      <c r="CT33" s="634"/>
      <c r="CU33" s="634"/>
      <c r="CV33" s="634"/>
      <c r="CW33" s="634"/>
      <c r="CX33" s="634"/>
      <c r="CY33" s="635"/>
      <c r="CZ33" s="624">
        <v>39.1</v>
      </c>
      <c r="DA33" s="636"/>
      <c r="DB33" s="636"/>
      <c r="DC33" s="637"/>
      <c r="DD33" s="627">
        <v>11490175</v>
      </c>
      <c r="DE33" s="634"/>
      <c r="DF33" s="634"/>
      <c r="DG33" s="634"/>
      <c r="DH33" s="634"/>
      <c r="DI33" s="634"/>
      <c r="DJ33" s="634"/>
      <c r="DK33" s="635"/>
      <c r="DL33" s="627">
        <v>8854687</v>
      </c>
      <c r="DM33" s="634"/>
      <c r="DN33" s="634"/>
      <c r="DO33" s="634"/>
      <c r="DP33" s="634"/>
      <c r="DQ33" s="634"/>
      <c r="DR33" s="634"/>
      <c r="DS33" s="634"/>
      <c r="DT33" s="634"/>
      <c r="DU33" s="634"/>
      <c r="DV33" s="635"/>
      <c r="DW33" s="624">
        <v>46.4</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730125</v>
      </c>
      <c r="S34" s="622"/>
      <c r="T34" s="622"/>
      <c r="U34" s="622"/>
      <c r="V34" s="622"/>
      <c r="W34" s="622"/>
      <c r="X34" s="622"/>
      <c r="Y34" s="623"/>
      <c r="Z34" s="659">
        <v>1.9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4832983</v>
      </c>
      <c r="CS34" s="622"/>
      <c r="CT34" s="622"/>
      <c r="CU34" s="622"/>
      <c r="CV34" s="622"/>
      <c r="CW34" s="622"/>
      <c r="CX34" s="622"/>
      <c r="CY34" s="623"/>
      <c r="CZ34" s="624">
        <v>12.8</v>
      </c>
      <c r="DA34" s="636"/>
      <c r="DB34" s="636"/>
      <c r="DC34" s="637"/>
      <c r="DD34" s="627">
        <v>3559137</v>
      </c>
      <c r="DE34" s="622"/>
      <c r="DF34" s="622"/>
      <c r="DG34" s="622"/>
      <c r="DH34" s="622"/>
      <c r="DI34" s="622"/>
      <c r="DJ34" s="622"/>
      <c r="DK34" s="623"/>
      <c r="DL34" s="627">
        <v>3206842</v>
      </c>
      <c r="DM34" s="622"/>
      <c r="DN34" s="622"/>
      <c r="DO34" s="622"/>
      <c r="DP34" s="622"/>
      <c r="DQ34" s="622"/>
      <c r="DR34" s="622"/>
      <c r="DS34" s="622"/>
      <c r="DT34" s="622"/>
      <c r="DU34" s="622"/>
      <c r="DV34" s="623"/>
      <c r="DW34" s="624">
        <v>16.8</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2307614</v>
      </c>
      <c r="S35" s="622"/>
      <c r="T35" s="622"/>
      <c r="U35" s="622"/>
      <c r="V35" s="622"/>
      <c r="W35" s="622"/>
      <c r="X35" s="622"/>
      <c r="Y35" s="623"/>
      <c r="Z35" s="659">
        <v>6.1</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172994</v>
      </c>
      <c r="CS35" s="634"/>
      <c r="CT35" s="634"/>
      <c r="CU35" s="634"/>
      <c r="CV35" s="634"/>
      <c r="CW35" s="634"/>
      <c r="CX35" s="634"/>
      <c r="CY35" s="635"/>
      <c r="CZ35" s="624">
        <v>0.5</v>
      </c>
      <c r="DA35" s="636"/>
      <c r="DB35" s="636"/>
      <c r="DC35" s="637"/>
      <c r="DD35" s="627">
        <v>152867</v>
      </c>
      <c r="DE35" s="634"/>
      <c r="DF35" s="634"/>
      <c r="DG35" s="634"/>
      <c r="DH35" s="634"/>
      <c r="DI35" s="634"/>
      <c r="DJ35" s="634"/>
      <c r="DK35" s="635"/>
      <c r="DL35" s="627">
        <v>145651</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237387</v>
      </c>
      <c r="S36" s="622"/>
      <c r="T36" s="622"/>
      <c r="U36" s="622"/>
      <c r="V36" s="622"/>
      <c r="W36" s="622"/>
      <c r="X36" s="622"/>
      <c r="Y36" s="623"/>
      <c r="Z36" s="659">
        <v>0.6</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6611213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27038</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5055922</v>
      </c>
      <c r="CS36" s="622"/>
      <c r="CT36" s="622"/>
      <c r="CU36" s="622"/>
      <c r="CV36" s="622"/>
      <c r="CW36" s="622"/>
      <c r="CX36" s="622"/>
      <c r="CY36" s="623"/>
      <c r="CZ36" s="624">
        <v>13.4</v>
      </c>
      <c r="DA36" s="636"/>
      <c r="DB36" s="636"/>
      <c r="DC36" s="637"/>
      <c r="DD36" s="627">
        <v>4335689</v>
      </c>
      <c r="DE36" s="622"/>
      <c r="DF36" s="622"/>
      <c r="DG36" s="622"/>
      <c r="DH36" s="622"/>
      <c r="DI36" s="622"/>
      <c r="DJ36" s="622"/>
      <c r="DK36" s="623"/>
      <c r="DL36" s="627">
        <v>3034017</v>
      </c>
      <c r="DM36" s="622"/>
      <c r="DN36" s="622"/>
      <c r="DO36" s="622"/>
      <c r="DP36" s="622"/>
      <c r="DQ36" s="622"/>
      <c r="DR36" s="622"/>
      <c r="DS36" s="622"/>
      <c r="DT36" s="622"/>
      <c r="DU36" s="622"/>
      <c r="DV36" s="623"/>
      <c r="DW36" s="624">
        <v>15.9</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897994</v>
      </c>
      <c r="S37" s="622"/>
      <c r="T37" s="622"/>
      <c r="U37" s="622"/>
      <c r="V37" s="622"/>
      <c r="W37" s="622"/>
      <c r="X37" s="622"/>
      <c r="Y37" s="623"/>
      <c r="Z37" s="659">
        <v>2.4</v>
      </c>
      <c r="AA37" s="659"/>
      <c r="AB37" s="659"/>
      <c r="AC37" s="659"/>
      <c r="AD37" s="660">
        <v>847</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2000487</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-108899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376712</v>
      </c>
      <c r="CS37" s="634"/>
      <c r="CT37" s="634"/>
      <c r="CU37" s="634"/>
      <c r="CV37" s="634"/>
      <c r="CW37" s="634"/>
      <c r="CX37" s="634"/>
      <c r="CY37" s="635"/>
      <c r="CZ37" s="624">
        <v>1</v>
      </c>
      <c r="DA37" s="636"/>
      <c r="DB37" s="636"/>
      <c r="DC37" s="637"/>
      <c r="DD37" s="627">
        <v>376712</v>
      </c>
      <c r="DE37" s="634"/>
      <c r="DF37" s="634"/>
      <c r="DG37" s="634"/>
      <c r="DH37" s="634"/>
      <c r="DI37" s="634"/>
      <c r="DJ37" s="634"/>
      <c r="DK37" s="635"/>
      <c r="DL37" s="627">
        <v>362242</v>
      </c>
      <c r="DM37" s="634"/>
      <c r="DN37" s="634"/>
      <c r="DO37" s="634"/>
      <c r="DP37" s="634"/>
      <c r="DQ37" s="634"/>
      <c r="DR37" s="634"/>
      <c r="DS37" s="634"/>
      <c r="DT37" s="634"/>
      <c r="DU37" s="634"/>
      <c r="DV37" s="635"/>
      <c r="DW37" s="624">
        <v>1.9</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2489634</v>
      </c>
      <c r="S38" s="622"/>
      <c r="T38" s="622"/>
      <c r="U38" s="622"/>
      <c r="V38" s="622"/>
      <c r="W38" s="622"/>
      <c r="X38" s="622"/>
      <c r="Y38" s="623"/>
      <c r="Z38" s="659">
        <v>6.5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1274014</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8384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3365006</v>
      </c>
      <c r="CS38" s="622"/>
      <c r="CT38" s="622"/>
      <c r="CU38" s="622"/>
      <c r="CV38" s="622"/>
      <c r="CW38" s="622"/>
      <c r="CX38" s="622"/>
      <c r="CY38" s="623"/>
      <c r="CZ38" s="624">
        <v>8.9</v>
      </c>
      <c r="DA38" s="636"/>
      <c r="DB38" s="636"/>
      <c r="DC38" s="637"/>
      <c r="DD38" s="627">
        <v>2611587</v>
      </c>
      <c r="DE38" s="622"/>
      <c r="DF38" s="622"/>
      <c r="DG38" s="622"/>
      <c r="DH38" s="622"/>
      <c r="DI38" s="622"/>
      <c r="DJ38" s="622"/>
      <c r="DK38" s="623"/>
      <c r="DL38" s="627">
        <v>2468177</v>
      </c>
      <c r="DM38" s="622"/>
      <c r="DN38" s="622"/>
      <c r="DO38" s="622"/>
      <c r="DP38" s="622"/>
      <c r="DQ38" s="622"/>
      <c r="DR38" s="622"/>
      <c r="DS38" s="622"/>
      <c r="DT38" s="622"/>
      <c r="DU38" s="622"/>
      <c r="DV38" s="623"/>
      <c r="DW38" s="624">
        <v>12.9</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29852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12191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1323568</v>
      </c>
      <c r="CS39" s="634"/>
      <c r="CT39" s="634"/>
      <c r="CU39" s="634"/>
      <c r="CV39" s="634"/>
      <c r="CW39" s="634"/>
      <c r="CX39" s="634"/>
      <c r="CY39" s="635"/>
      <c r="CZ39" s="624">
        <v>3.5</v>
      </c>
      <c r="DA39" s="636"/>
      <c r="DB39" s="636"/>
      <c r="DC39" s="637"/>
      <c r="DD39" s="627">
        <v>830895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87734</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116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38017923</v>
      </c>
      <c r="S41" s="646"/>
      <c r="T41" s="646"/>
      <c r="U41" s="646"/>
      <c r="V41" s="646"/>
      <c r="W41" s="646"/>
      <c r="X41" s="646"/>
      <c r="Y41" s="649"/>
      <c r="Z41" s="650">
        <v>100</v>
      </c>
      <c r="AA41" s="650"/>
      <c r="AB41" s="650"/>
      <c r="AC41" s="650"/>
      <c r="AD41" s="651">
        <v>18977551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865461</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2441399</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400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3739746</v>
      </c>
      <c r="CS42" s="634"/>
      <c r="CT42" s="634"/>
      <c r="CU42" s="634"/>
      <c r="CV42" s="634"/>
      <c r="CW42" s="634"/>
      <c r="CX42" s="634"/>
      <c r="CY42" s="635"/>
      <c r="CZ42" s="624">
        <v>9.9</v>
      </c>
      <c r="DA42" s="636"/>
      <c r="DB42" s="636"/>
      <c r="DC42" s="637"/>
      <c r="DD42" s="627">
        <v>608595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122547</v>
      </c>
      <c r="CS43" s="634"/>
      <c r="CT43" s="634"/>
      <c r="CU43" s="634"/>
      <c r="CV43" s="634"/>
      <c r="CW43" s="634"/>
      <c r="CX43" s="634"/>
      <c r="CY43" s="635"/>
      <c r="CZ43" s="624">
        <v>0.3</v>
      </c>
      <c r="DA43" s="636"/>
      <c r="DB43" s="636"/>
      <c r="DC43" s="637"/>
      <c r="DD43" s="627">
        <v>122547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3739746</v>
      </c>
      <c r="CS44" s="622"/>
      <c r="CT44" s="622"/>
      <c r="CU44" s="622"/>
      <c r="CV44" s="622"/>
      <c r="CW44" s="622"/>
      <c r="CX44" s="622"/>
      <c r="CY44" s="623"/>
      <c r="CZ44" s="624">
        <v>9.9</v>
      </c>
      <c r="DA44" s="625"/>
      <c r="DB44" s="625"/>
      <c r="DC44" s="626"/>
      <c r="DD44" s="627">
        <v>608595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1183708</v>
      </c>
      <c r="CS45" s="634"/>
      <c r="CT45" s="634"/>
      <c r="CU45" s="634"/>
      <c r="CV45" s="634"/>
      <c r="CW45" s="634"/>
      <c r="CX45" s="634"/>
      <c r="CY45" s="635"/>
      <c r="CZ45" s="624">
        <v>3.1</v>
      </c>
      <c r="DA45" s="636"/>
      <c r="DB45" s="636"/>
      <c r="DC45" s="637"/>
      <c r="DD45" s="627">
        <v>53728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2556038</v>
      </c>
      <c r="CS46" s="622"/>
      <c r="CT46" s="622"/>
      <c r="CU46" s="622"/>
      <c r="CV46" s="622"/>
      <c r="CW46" s="622"/>
      <c r="CX46" s="622"/>
      <c r="CY46" s="623"/>
      <c r="CZ46" s="624">
        <v>6.8</v>
      </c>
      <c r="DA46" s="625"/>
      <c r="DB46" s="625"/>
      <c r="DC46" s="626"/>
      <c r="DD46" s="627">
        <v>554867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37712544</v>
      </c>
      <c r="CS49" s="606"/>
      <c r="CT49" s="606"/>
      <c r="CU49" s="606"/>
      <c r="CV49" s="606"/>
      <c r="CW49" s="606"/>
      <c r="CX49" s="606"/>
      <c r="CY49" s="607"/>
      <c r="CZ49" s="608">
        <v>100</v>
      </c>
      <c r="DA49" s="609"/>
      <c r="DB49" s="609"/>
      <c r="DC49" s="610"/>
      <c r="DD49" s="611">
        <v>23523044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6vUB/K0ox0BHHbCNJtehkkccOVxSrOlL0sPmlHS3Vp2XMdvjiAsIFM8v0yG44H9NU31rwTMQShYLS70Q8e7FRQ==" saltValue="8JJAWGbxpQUQ9kDQCZb2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8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9" t="s">
        <v>353</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354</v>
      </c>
      <c r="DK2" s="1091"/>
      <c r="DL2" s="1091"/>
      <c r="DM2" s="1091"/>
      <c r="DN2" s="1091"/>
      <c r="DO2" s="1092"/>
      <c r="DP2" s="216"/>
      <c r="DQ2" s="1090" t="s">
        <v>355</v>
      </c>
      <c r="DR2" s="1091"/>
      <c r="DS2" s="1091"/>
      <c r="DT2" s="1091"/>
      <c r="DU2" s="1091"/>
      <c r="DV2" s="1091"/>
      <c r="DW2" s="1091"/>
      <c r="DX2" s="1091"/>
      <c r="DY2" s="1091"/>
      <c r="DZ2" s="109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8" t="s">
        <v>356</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3"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3" t="s">
        <v>372</v>
      </c>
      <c r="DH5" s="1084"/>
      <c r="DI5" s="1084"/>
      <c r="DJ5" s="1084"/>
      <c r="DK5" s="1085"/>
      <c r="DL5" s="1083" t="s">
        <v>373</v>
      </c>
      <c r="DM5" s="1084"/>
      <c r="DN5" s="1084"/>
      <c r="DO5" s="1084"/>
      <c r="DP5" s="1085"/>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x14ac:dyDescent="0.15">
      <c r="A7" s="224">
        <v>1</v>
      </c>
      <c r="B7" s="1046" t="s">
        <v>375</v>
      </c>
      <c r="C7" s="1047"/>
      <c r="D7" s="1047"/>
      <c r="E7" s="1047"/>
      <c r="F7" s="1047"/>
      <c r="G7" s="1047"/>
      <c r="H7" s="1047"/>
      <c r="I7" s="1047"/>
      <c r="J7" s="1047"/>
      <c r="K7" s="1047"/>
      <c r="L7" s="1047"/>
      <c r="M7" s="1047"/>
      <c r="N7" s="1047"/>
      <c r="O7" s="1047"/>
      <c r="P7" s="1048"/>
      <c r="Q7" s="1101">
        <v>38088</v>
      </c>
      <c r="R7" s="1102"/>
      <c r="S7" s="1102"/>
      <c r="T7" s="1102"/>
      <c r="U7" s="1102"/>
      <c r="V7" s="1102">
        <v>37783</v>
      </c>
      <c r="W7" s="1102"/>
      <c r="X7" s="1102"/>
      <c r="Y7" s="1102"/>
      <c r="Z7" s="1102"/>
      <c r="AA7" s="1102">
        <v>305</v>
      </c>
      <c r="AB7" s="1102"/>
      <c r="AC7" s="1102"/>
      <c r="AD7" s="1102"/>
      <c r="AE7" s="1103"/>
      <c r="AF7" s="1104">
        <v>226</v>
      </c>
      <c r="AG7" s="1105"/>
      <c r="AH7" s="1105"/>
      <c r="AI7" s="1105"/>
      <c r="AJ7" s="1106"/>
      <c r="AK7" s="1107">
        <v>2337</v>
      </c>
      <c r="AL7" s="1108"/>
      <c r="AM7" s="1108"/>
      <c r="AN7" s="1108"/>
      <c r="AO7" s="1108"/>
      <c r="AP7" s="1108">
        <v>26848</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551</v>
      </c>
      <c r="BT7" s="1099"/>
      <c r="BU7" s="1099"/>
      <c r="BV7" s="1099"/>
      <c r="BW7" s="1099"/>
      <c r="BX7" s="1099"/>
      <c r="BY7" s="1099"/>
      <c r="BZ7" s="1099"/>
      <c r="CA7" s="1099"/>
      <c r="CB7" s="1099"/>
      <c r="CC7" s="1099"/>
      <c r="CD7" s="1099"/>
      <c r="CE7" s="1099"/>
      <c r="CF7" s="1099"/>
      <c r="CG7" s="1111"/>
      <c r="CH7" s="1095">
        <v>4</v>
      </c>
      <c r="CI7" s="1096"/>
      <c r="CJ7" s="1096"/>
      <c r="CK7" s="1096"/>
      <c r="CL7" s="1097"/>
      <c r="CM7" s="1095">
        <v>65</v>
      </c>
      <c r="CN7" s="1096"/>
      <c r="CO7" s="1096"/>
      <c r="CP7" s="1096"/>
      <c r="CQ7" s="1097"/>
      <c r="CR7" s="1095">
        <v>4</v>
      </c>
      <c r="CS7" s="1096"/>
      <c r="CT7" s="1096"/>
      <c r="CU7" s="1096"/>
      <c r="CV7" s="1097"/>
      <c r="CW7" s="1095" t="s">
        <v>550</v>
      </c>
      <c r="CX7" s="1096"/>
      <c r="CY7" s="1096"/>
      <c r="CZ7" s="1096"/>
      <c r="DA7" s="1097"/>
      <c r="DB7" s="1095" t="s">
        <v>550</v>
      </c>
      <c r="DC7" s="1096"/>
      <c r="DD7" s="1096"/>
      <c r="DE7" s="1096"/>
      <c r="DF7" s="1097"/>
      <c r="DG7" s="1095" t="s">
        <v>550</v>
      </c>
      <c r="DH7" s="1096"/>
      <c r="DI7" s="1096"/>
      <c r="DJ7" s="1096"/>
      <c r="DK7" s="1097"/>
      <c r="DL7" s="1095" t="s">
        <v>550</v>
      </c>
      <c r="DM7" s="1096"/>
      <c r="DN7" s="1096"/>
      <c r="DO7" s="1096"/>
      <c r="DP7" s="1097"/>
      <c r="DQ7" s="1095" t="s">
        <v>550</v>
      </c>
      <c r="DR7" s="1096"/>
      <c r="DS7" s="1096"/>
      <c r="DT7" s="1096"/>
      <c r="DU7" s="1097"/>
      <c r="DV7" s="1098"/>
      <c r="DW7" s="1099"/>
      <c r="DX7" s="1099"/>
      <c r="DY7" s="1099"/>
      <c r="DZ7" s="1100"/>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210</v>
      </c>
      <c r="R8" s="1039"/>
      <c r="S8" s="1039"/>
      <c r="T8" s="1039"/>
      <c r="U8" s="1039"/>
      <c r="V8" s="1039">
        <v>210</v>
      </c>
      <c r="W8" s="1039"/>
      <c r="X8" s="1039"/>
      <c r="Y8" s="1039"/>
      <c r="Z8" s="1039"/>
      <c r="AA8" s="1039" t="s">
        <v>550</v>
      </c>
      <c r="AB8" s="1039"/>
      <c r="AC8" s="1039"/>
      <c r="AD8" s="1039"/>
      <c r="AE8" s="1040"/>
      <c r="AF8" s="1035" t="s">
        <v>122</v>
      </c>
      <c r="AG8" s="1036"/>
      <c r="AH8" s="1036"/>
      <c r="AI8" s="1036"/>
      <c r="AJ8" s="1037"/>
      <c r="AK8" s="1079">
        <v>209</v>
      </c>
      <c r="AL8" s="1080"/>
      <c r="AM8" s="1080"/>
      <c r="AN8" s="1080"/>
      <c r="AO8" s="1080"/>
      <c r="AP8" s="1080">
        <v>810</v>
      </c>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t="s">
        <v>552</v>
      </c>
      <c r="BT8" s="993"/>
      <c r="BU8" s="993"/>
      <c r="BV8" s="993"/>
      <c r="BW8" s="993"/>
      <c r="BX8" s="993"/>
      <c r="BY8" s="993"/>
      <c r="BZ8" s="993"/>
      <c r="CA8" s="993"/>
      <c r="CB8" s="993"/>
      <c r="CC8" s="993"/>
      <c r="CD8" s="993"/>
      <c r="CE8" s="993"/>
      <c r="CF8" s="993"/>
      <c r="CG8" s="1014"/>
      <c r="CH8" s="989">
        <v>50</v>
      </c>
      <c r="CI8" s="990"/>
      <c r="CJ8" s="990"/>
      <c r="CK8" s="990"/>
      <c r="CL8" s="991"/>
      <c r="CM8" s="989">
        <v>459</v>
      </c>
      <c r="CN8" s="990"/>
      <c r="CO8" s="990"/>
      <c r="CP8" s="990"/>
      <c r="CQ8" s="991"/>
      <c r="CR8" s="989">
        <v>16</v>
      </c>
      <c r="CS8" s="990"/>
      <c r="CT8" s="990"/>
      <c r="CU8" s="990"/>
      <c r="CV8" s="991"/>
      <c r="CW8" s="989" t="s">
        <v>550</v>
      </c>
      <c r="CX8" s="990"/>
      <c r="CY8" s="990"/>
      <c r="CZ8" s="990"/>
      <c r="DA8" s="991"/>
      <c r="DB8" s="989" t="s">
        <v>550</v>
      </c>
      <c r="DC8" s="990"/>
      <c r="DD8" s="990"/>
      <c r="DE8" s="990"/>
      <c r="DF8" s="991"/>
      <c r="DG8" s="989" t="s">
        <v>550</v>
      </c>
      <c r="DH8" s="990"/>
      <c r="DI8" s="990"/>
      <c r="DJ8" s="990"/>
      <c r="DK8" s="991"/>
      <c r="DL8" s="989" t="s">
        <v>550</v>
      </c>
      <c r="DM8" s="990"/>
      <c r="DN8" s="990"/>
      <c r="DO8" s="990"/>
      <c r="DP8" s="991"/>
      <c r="DQ8" s="989" t="s">
        <v>550</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6">
        <v>38018</v>
      </c>
      <c r="R23" s="1060"/>
      <c r="S23" s="1060"/>
      <c r="T23" s="1060"/>
      <c r="U23" s="1060"/>
      <c r="V23" s="1060">
        <v>37713</v>
      </c>
      <c r="W23" s="1060"/>
      <c r="X23" s="1060"/>
      <c r="Y23" s="1060"/>
      <c r="Z23" s="1060"/>
      <c r="AA23" s="1060">
        <v>305</v>
      </c>
      <c r="AB23" s="1060"/>
      <c r="AC23" s="1060"/>
      <c r="AD23" s="1060"/>
      <c r="AE23" s="1067"/>
      <c r="AF23" s="1068">
        <v>226</v>
      </c>
      <c r="AG23" s="1060"/>
      <c r="AH23" s="1060"/>
      <c r="AI23" s="1060"/>
      <c r="AJ23" s="1069"/>
      <c r="AK23" s="1070"/>
      <c r="AL23" s="1071"/>
      <c r="AM23" s="1071"/>
      <c r="AN23" s="1071"/>
      <c r="AO23" s="1071"/>
      <c r="AP23" s="1060">
        <v>27658</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59" t="s">
        <v>380</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8" t="s">
        <v>381</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4" t="s">
        <v>385</v>
      </c>
      <c r="AG26" s="1008"/>
      <c r="AH26" s="1008"/>
      <c r="AI26" s="1008"/>
      <c r="AJ26" s="1055"/>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6" t="s">
        <v>390</v>
      </c>
      <c r="C28" s="1047"/>
      <c r="D28" s="1047"/>
      <c r="E28" s="1047"/>
      <c r="F28" s="1047"/>
      <c r="G28" s="1047"/>
      <c r="H28" s="1047"/>
      <c r="I28" s="1047"/>
      <c r="J28" s="1047"/>
      <c r="K28" s="1047"/>
      <c r="L28" s="1047"/>
      <c r="M28" s="1047"/>
      <c r="N28" s="1047"/>
      <c r="O28" s="1047"/>
      <c r="P28" s="1048"/>
      <c r="Q28" s="1049">
        <v>7364</v>
      </c>
      <c r="R28" s="1050"/>
      <c r="S28" s="1050"/>
      <c r="T28" s="1050"/>
      <c r="U28" s="1050"/>
      <c r="V28" s="1050">
        <v>7337</v>
      </c>
      <c r="W28" s="1050"/>
      <c r="X28" s="1050"/>
      <c r="Y28" s="1050"/>
      <c r="Z28" s="1050"/>
      <c r="AA28" s="1050">
        <v>27</v>
      </c>
      <c r="AB28" s="1050"/>
      <c r="AC28" s="1050"/>
      <c r="AD28" s="1050"/>
      <c r="AE28" s="1051"/>
      <c r="AF28" s="1052">
        <v>27</v>
      </c>
      <c r="AG28" s="1050"/>
      <c r="AH28" s="1050"/>
      <c r="AI28" s="1050"/>
      <c r="AJ28" s="1053"/>
      <c r="AK28" s="1042">
        <v>874</v>
      </c>
      <c r="AL28" s="1043"/>
      <c r="AM28" s="1043"/>
      <c r="AN28" s="1043"/>
      <c r="AO28" s="1043"/>
      <c r="AP28" s="1043" t="s">
        <v>550</v>
      </c>
      <c r="AQ28" s="1043"/>
      <c r="AR28" s="1043"/>
      <c r="AS28" s="1043"/>
      <c r="AT28" s="1043"/>
      <c r="AU28" s="1043" t="s">
        <v>550</v>
      </c>
      <c r="AV28" s="1043"/>
      <c r="AW28" s="1043"/>
      <c r="AX28" s="1043"/>
      <c r="AY28" s="1043"/>
      <c r="AZ28" s="1043" t="s">
        <v>550</v>
      </c>
      <c r="BA28" s="1043"/>
      <c r="BB28" s="1043"/>
      <c r="BC28" s="1043"/>
      <c r="BD28" s="1043"/>
      <c r="BE28" s="1044"/>
      <c r="BF28" s="1044"/>
      <c r="BG28" s="1044"/>
      <c r="BH28" s="1044"/>
      <c r="BI28" s="1045"/>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7340</v>
      </c>
      <c r="R29" s="1039"/>
      <c r="S29" s="1039"/>
      <c r="T29" s="1039"/>
      <c r="U29" s="1039"/>
      <c r="V29" s="1039">
        <v>7017</v>
      </c>
      <c r="W29" s="1039"/>
      <c r="X29" s="1039"/>
      <c r="Y29" s="1039"/>
      <c r="Z29" s="1039"/>
      <c r="AA29" s="1039">
        <v>322</v>
      </c>
      <c r="AB29" s="1039"/>
      <c r="AC29" s="1039"/>
      <c r="AD29" s="1039"/>
      <c r="AE29" s="1040"/>
      <c r="AF29" s="1035">
        <v>322</v>
      </c>
      <c r="AG29" s="1036"/>
      <c r="AH29" s="1036"/>
      <c r="AI29" s="1036"/>
      <c r="AJ29" s="1037"/>
      <c r="AK29" s="980">
        <v>1357</v>
      </c>
      <c r="AL29" s="971"/>
      <c r="AM29" s="971"/>
      <c r="AN29" s="971"/>
      <c r="AO29" s="971"/>
      <c r="AP29" s="981" t="s">
        <v>550</v>
      </c>
      <c r="AQ29" s="979"/>
      <c r="AR29" s="979"/>
      <c r="AS29" s="979"/>
      <c r="AT29" s="980"/>
      <c r="AU29" s="971" t="s">
        <v>550</v>
      </c>
      <c r="AV29" s="971"/>
      <c r="AW29" s="971"/>
      <c r="AX29" s="971"/>
      <c r="AY29" s="971"/>
      <c r="AZ29" s="1041" t="s">
        <v>550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1272</v>
      </c>
      <c r="R30" s="1039"/>
      <c r="S30" s="1039"/>
      <c r="T30" s="1039"/>
      <c r="U30" s="1039"/>
      <c r="V30" s="1039">
        <v>1224</v>
      </c>
      <c r="W30" s="1039"/>
      <c r="X30" s="1039"/>
      <c r="Y30" s="1039"/>
      <c r="Z30" s="1039"/>
      <c r="AA30" s="1039">
        <v>48</v>
      </c>
      <c r="AB30" s="1039"/>
      <c r="AC30" s="1039"/>
      <c r="AD30" s="1039"/>
      <c r="AE30" s="1040"/>
      <c r="AF30" s="1035">
        <v>48</v>
      </c>
      <c r="AG30" s="1036"/>
      <c r="AH30" s="1036"/>
      <c r="AI30" s="1036"/>
      <c r="AJ30" s="1037"/>
      <c r="AK30" s="980">
        <v>308</v>
      </c>
      <c r="AL30" s="971"/>
      <c r="AM30" s="971"/>
      <c r="AN30" s="971"/>
      <c r="AO30" s="971"/>
      <c r="AP30" s="981" t="s">
        <v>550</v>
      </c>
      <c r="AQ30" s="979"/>
      <c r="AR30" s="979"/>
      <c r="AS30" s="979"/>
      <c r="AT30" s="980"/>
      <c r="AU30" s="971" t="s">
        <v>550</v>
      </c>
      <c r="AV30" s="971"/>
      <c r="AW30" s="971"/>
      <c r="AX30" s="971"/>
      <c r="AY30" s="971"/>
      <c r="AZ30" s="1041" t="s">
        <v>550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143</v>
      </c>
      <c r="C31" s="1031"/>
      <c r="D31" s="1031"/>
      <c r="E31" s="1031"/>
      <c r="F31" s="1031"/>
      <c r="G31" s="1031"/>
      <c r="H31" s="1031"/>
      <c r="I31" s="1031"/>
      <c r="J31" s="1031"/>
      <c r="K31" s="1031"/>
      <c r="L31" s="1031"/>
      <c r="M31" s="1031"/>
      <c r="N31" s="1031"/>
      <c r="O31" s="1031"/>
      <c r="P31" s="1032"/>
      <c r="Q31" s="1038">
        <v>4157</v>
      </c>
      <c r="R31" s="1039"/>
      <c r="S31" s="1039"/>
      <c r="T31" s="1039"/>
      <c r="U31" s="1039"/>
      <c r="V31" s="1039">
        <v>4869</v>
      </c>
      <c r="W31" s="1039"/>
      <c r="X31" s="1039"/>
      <c r="Y31" s="1039"/>
      <c r="Z31" s="1039"/>
      <c r="AA31" s="1039">
        <v>-712</v>
      </c>
      <c r="AB31" s="1039"/>
      <c r="AC31" s="1039"/>
      <c r="AD31" s="1039"/>
      <c r="AE31" s="1040"/>
      <c r="AF31" s="1035">
        <v>-251</v>
      </c>
      <c r="AG31" s="1036"/>
      <c r="AH31" s="1036"/>
      <c r="AI31" s="1036"/>
      <c r="AJ31" s="1037"/>
      <c r="AK31" s="980">
        <v>1900</v>
      </c>
      <c r="AL31" s="971"/>
      <c r="AM31" s="971"/>
      <c r="AN31" s="971"/>
      <c r="AO31" s="971"/>
      <c r="AP31" s="971">
        <v>16981</v>
      </c>
      <c r="AQ31" s="971"/>
      <c r="AR31" s="971"/>
      <c r="AS31" s="971"/>
      <c r="AT31" s="971"/>
      <c r="AU31" s="971">
        <v>11836</v>
      </c>
      <c r="AV31" s="971"/>
      <c r="AW31" s="971"/>
      <c r="AX31" s="971"/>
      <c r="AY31" s="971"/>
      <c r="AZ31" s="1041">
        <v>3.9</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1630</v>
      </c>
      <c r="R32" s="1039"/>
      <c r="S32" s="1039"/>
      <c r="T32" s="1039"/>
      <c r="U32" s="1039"/>
      <c r="V32" s="1039">
        <v>1559</v>
      </c>
      <c r="W32" s="1039"/>
      <c r="X32" s="1039"/>
      <c r="Y32" s="1039"/>
      <c r="Z32" s="1039"/>
      <c r="AA32" s="1039">
        <v>70</v>
      </c>
      <c r="AB32" s="1039"/>
      <c r="AC32" s="1039"/>
      <c r="AD32" s="1039"/>
      <c r="AE32" s="1040"/>
      <c r="AF32" s="1035">
        <v>2625</v>
      </c>
      <c r="AG32" s="1036"/>
      <c r="AH32" s="1036"/>
      <c r="AI32" s="1036"/>
      <c r="AJ32" s="1037"/>
      <c r="AK32" s="980">
        <v>25</v>
      </c>
      <c r="AL32" s="971"/>
      <c r="AM32" s="971"/>
      <c r="AN32" s="971"/>
      <c r="AO32" s="971"/>
      <c r="AP32" s="971">
        <v>3653</v>
      </c>
      <c r="AQ32" s="971"/>
      <c r="AR32" s="971"/>
      <c r="AS32" s="971"/>
      <c r="AT32" s="971"/>
      <c r="AU32" s="971">
        <v>44</v>
      </c>
      <c r="AV32" s="971"/>
      <c r="AW32" s="971"/>
      <c r="AX32" s="971"/>
      <c r="AY32" s="971"/>
      <c r="AZ32" s="1041" t="s">
        <v>550</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2599</v>
      </c>
      <c r="R33" s="1039"/>
      <c r="S33" s="1039"/>
      <c r="T33" s="1039"/>
      <c r="U33" s="1039"/>
      <c r="V33" s="1039">
        <v>2448</v>
      </c>
      <c r="W33" s="1039"/>
      <c r="X33" s="1039"/>
      <c r="Y33" s="1039"/>
      <c r="Z33" s="1039"/>
      <c r="AA33" s="1039">
        <v>151</v>
      </c>
      <c r="AB33" s="1039"/>
      <c r="AC33" s="1039"/>
      <c r="AD33" s="1039"/>
      <c r="AE33" s="1040"/>
      <c r="AF33" s="1035">
        <v>389</v>
      </c>
      <c r="AG33" s="1036"/>
      <c r="AH33" s="1036"/>
      <c r="AI33" s="1036"/>
      <c r="AJ33" s="1037"/>
      <c r="AK33" s="980">
        <v>1216</v>
      </c>
      <c r="AL33" s="971"/>
      <c r="AM33" s="971"/>
      <c r="AN33" s="971"/>
      <c r="AO33" s="971"/>
      <c r="AP33" s="971">
        <v>16906</v>
      </c>
      <c r="AQ33" s="971"/>
      <c r="AR33" s="971"/>
      <c r="AS33" s="971"/>
      <c r="AT33" s="971"/>
      <c r="AU33" s="971">
        <v>10549</v>
      </c>
      <c r="AV33" s="971"/>
      <c r="AW33" s="971"/>
      <c r="AX33" s="971"/>
      <c r="AY33" s="971"/>
      <c r="AZ33" s="1041" t="s">
        <v>550</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3161</v>
      </c>
      <c r="AG63" s="959"/>
      <c r="AH63" s="959"/>
      <c r="AI63" s="959"/>
      <c r="AJ63" s="1022"/>
      <c r="AK63" s="1023"/>
      <c r="AL63" s="963"/>
      <c r="AM63" s="963"/>
      <c r="AN63" s="963"/>
      <c r="AO63" s="963"/>
      <c r="AP63" s="959">
        <v>37540</v>
      </c>
      <c r="AQ63" s="959"/>
      <c r="AR63" s="959"/>
      <c r="AS63" s="959"/>
      <c r="AT63" s="959"/>
      <c r="AU63" s="959">
        <v>22429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17</v>
      </c>
      <c r="R68" s="982"/>
      <c r="S68" s="982"/>
      <c r="T68" s="982"/>
      <c r="U68" s="982"/>
      <c r="V68" s="982">
        <v>12</v>
      </c>
      <c r="W68" s="982"/>
      <c r="X68" s="982"/>
      <c r="Y68" s="982"/>
      <c r="Z68" s="982"/>
      <c r="AA68" s="982">
        <v>5</v>
      </c>
      <c r="AB68" s="982"/>
      <c r="AC68" s="982"/>
      <c r="AD68" s="982"/>
      <c r="AE68" s="982"/>
      <c r="AF68" s="982">
        <v>5</v>
      </c>
      <c r="AG68" s="982"/>
      <c r="AH68" s="982"/>
      <c r="AI68" s="982"/>
      <c r="AJ68" s="982"/>
      <c r="AK68" s="982" t="s">
        <v>550</v>
      </c>
      <c r="AL68" s="982"/>
      <c r="AM68" s="982"/>
      <c r="AN68" s="982"/>
      <c r="AO68" s="982"/>
      <c r="AP68" s="982" t="s">
        <v>550</v>
      </c>
      <c r="AQ68" s="982"/>
      <c r="AR68" s="982"/>
      <c r="AS68" s="982"/>
      <c r="AT68" s="982"/>
      <c r="AU68" s="982" t="s">
        <v>550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93</v>
      </c>
      <c r="R69" s="971"/>
      <c r="S69" s="971"/>
      <c r="T69" s="971"/>
      <c r="U69" s="971"/>
      <c r="V69" s="971">
        <v>80</v>
      </c>
      <c r="W69" s="971"/>
      <c r="X69" s="971"/>
      <c r="Y69" s="971"/>
      <c r="Z69" s="971"/>
      <c r="AA69" s="971">
        <v>12</v>
      </c>
      <c r="AB69" s="971"/>
      <c r="AC69" s="971"/>
      <c r="AD69" s="971"/>
      <c r="AE69" s="971"/>
      <c r="AF69" s="971">
        <v>12</v>
      </c>
      <c r="AG69" s="971"/>
      <c r="AH69" s="971"/>
      <c r="AI69" s="971"/>
      <c r="AJ69" s="971"/>
      <c r="AK69" s="971" t="s">
        <v>550</v>
      </c>
      <c r="AL69" s="971"/>
      <c r="AM69" s="971"/>
      <c r="AN69" s="971"/>
      <c r="AO69" s="971"/>
      <c r="AP69" s="971">
        <v>42</v>
      </c>
      <c r="AQ69" s="971"/>
      <c r="AR69" s="971"/>
      <c r="AS69" s="971"/>
      <c r="AT69" s="971"/>
      <c r="AU69" s="971">
        <v>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2628</v>
      </c>
      <c r="R70" s="971"/>
      <c r="S70" s="971"/>
      <c r="T70" s="971"/>
      <c r="U70" s="971"/>
      <c r="V70" s="971">
        <v>2535</v>
      </c>
      <c r="W70" s="971"/>
      <c r="X70" s="971"/>
      <c r="Y70" s="971"/>
      <c r="Z70" s="971"/>
      <c r="AA70" s="971">
        <v>94</v>
      </c>
      <c r="AB70" s="971"/>
      <c r="AC70" s="971"/>
      <c r="AD70" s="971"/>
      <c r="AE70" s="971"/>
      <c r="AF70" s="971">
        <v>94</v>
      </c>
      <c r="AG70" s="971"/>
      <c r="AH70" s="971"/>
      <c r="AI70" s="971"/>
      <c r="AJ70" s="971"/>
      <c r="AK70" s="971" t="s">
        <v>550</v>
      </c>
      <c r="AL70" s="971"/>
      <c r="AM70" s="971"/>
      <c r="AN70" s="971"/>
      <c r="AO70" s="971"/>
      <c r="AP70" s="971">
        <v>5174</v>
      </c>
      <c r="AQ70" s="971"/>
      <c r="AR70" s="971"/>
      <c r="AS70" s="971"/>
      <c r="AT70" s="971"/>
      <c r="AU70" s="971">
        <v>1174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116561</v>
      </c>
      <c r="R71" s="971"/>
      <c r="S71" s="971"/>
      <c r="T71" s="971"/>
      <c r="U71" s="971"/>
      <c r="V71" s="971">
        <v>108305</v>
      </c>
      <c r="W71" s="971"/>
      <c r="X71" s="971"/>
      <c r="Y71" s="971"/>
      <c r="Z71" s="971"/>
      <c r="AA71" s="971">
        <v>8256</v>
      </c>
      <c r="AB71" s="971"/>
      <c r="AC71" s="971"/>
      <c r="AD71" s="971"/>
      <c r="AE71" s="971"/>
      <c r="AF71" s="971">
        <v>15120</v>
      </c>
      <c r="AG71" s="971"/>
      <c r="AH71" s="971"/>
      <c r="AI71" s="971"/>
      <c r="AJ71" s="971"/>
      <c r="AK71" s="971" t="s">
        <v>550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290</v>
      </c>
      <c r="R72" s="971"/>
      <c r="S72" s="971"/>
      <c r="T72" s="971"/>
      <c r="U72" s="971"/>
      <c r="V72" s="971">
        <v>250</v>
      </c>
      <c r="W72" s="971"/>
      <c r="X72" s="971"/>
      <c r="Y72" s="971"/>
      <c r="Z72" s="971"/>
      <c r="AA72" s="971">
        <v>40</v>
      </c>
      <c r="AB72" s="971"/>
      <c r="AC72" s="971"/>
      <c r="AD72" s="971"/>
      <c r="AE72" s="971"/>
      <c r="AF72" s="971">
        <v>40</v>
      </c>
      <c r="AG72" s="971"/>
      <c r="AH72" s="971"/>
      <c r="AI72" s="971"/>
      <c r="AJ72" s="971"/>
      <c r="AK72" s="971" t="s">
        <v>566</v>
      </c>
      <c r="AL72" s="971"/>
      <c r="AM72" s="971"/>
      <c r="AN72" s="971"/>
      <c r="AO72" s="971"/>
      <c r="AP72" s="971" t="s">
        <v>566</v>
      </c>
      <c r="AQ72" s="971"/>
      <c r="AR72" s="971"/>
      <c r="AS72" s="971"/>
      <c r="AT72" s="971"/>
      <c r="AU72" s="971" t="s">
        <v>566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7">
        <v>1428744</v>
      </c>
      <c r="R73" s="971"/>
      <c r="S73" s="971"/>
      <c r="T73" s="971"/>
      <c r="U73" s="971"/>
      <c r="V73" s="971">
        <v>1401874</v>
      </c>
      <c r="W73" s="971"/>
      <c r="X73" s="971"/>
      <c r="Y73" s="971"/>
      <c r="Z73" s="971"/>
      <c r="AA73" s="971">
        <v>26871</v>
      </c>
      <c r="AB73" s="971"/>
      <c r="AC73" s="971"/>
      <c r="AD73" s="971"/>
      <c r="AE73" s="971"/>
      <c r="AF73" s="971">
        <v>26871</v>
      </c>
      <c r="AG73" s="971"/>
      <c r="AH73" s="971"/>
      <c r="AI73" s="971"/>
      <c r="AJ73" s="971"/>
      <c r="AK73" s="971">
        <v>12578</v>
      </c>
      <c r="AL73" s="971"/>
      <c r="AM73" s="971"/>
      <c r="AN73" s="971"/>
      <c r="AO73" s="971"/>
      <c r="AP73" s="971" t="s">
        <v>566</v>
      </c>
      <c r="AQ73" s="971"/>
      <c r="AR73" s="971"/>
      <c r="AS73" s="971"/>
      <c r="AT73" s="971"/>
      <c r="AU73" s="971" t="s">
        <v>566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559</v>
      </c>
      <c r="C74" s="975"/>
      <c r="D74" s="975"/>
      <c r="E74" s="975"/>
      <c r="F74" s="975"/>
      <c r="G74" s="975"/>
      <c r="H74" s="975"/>
      <c r="I74" s="975"/>
      <c r="J74" s="975"/>
      <c r="K74" s="975"/>
      <c r="L74" s="975"/>
      <c r="M74" s="975"/>
      <c r="N74" s="975"/>
      <c r="O74" s="975"/>
      <c r="P74" s="976"/>
      <c r="Q74" s="977">
        <v>38877</v>
      </c>
      <c r="R74" s="971"/>
      <c r="S74" s="971"/>
      <c r="T74" s="971"/>
      <c r="U74" s="971"/>
      <c r="V74" s="971">
        <v>35991</v>
      </c>
      <c r="W74" s="971"/>
      <c r="X74" s="971"/>
      <c r="Y74" s="971"/>
      <c r="Z74" s="971"/>
      <c r="AA74" s="971">
        <v>2886</v>
      </c>
      <c r="AB74" s="971"/>
      <c r="AC74" s="971"/>
      <c r="AD74" s="971"/>
      <c r="AE74" s="971"/>
      <c r="AF74" s="971">
        <v>27482</v>
      </c>
      <c r="AG74" s="971"/>
      <c r="AH74" s="971"/>
      <c r="AI74" s="971"/>
      <c r="AJ74" s="971"/>
      <c r="AK74" s="971" t="s">
        <v>566</v>
      </c>
      <c r="AL74" s="971"/>
      <c r="AM74" s="971"/>
      <c r="AN74" s="971"/>
      <c r="AO74" s="971"/>
      <c r="AP74" s="971">
        <v>96454</v>
      </c>
      <c r="AQ74" s="971"/>
      <c r="AR74" s="971"/>
      <c r="AS74" s="971"/>
      <c r="AT74" s="971"/>
      <c r="AU74" s="971" t="s">
        <v>550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560</v>
      </c>
      <c r="C75" s="975"/>
      <c r="D75" s="975"/>
      <c r="E75" s="975"/>
      <c r="F75" s="975"/>
      <c r="G75" s="975"/>
      <c r="H75" s="975"/>
      <c r="I75" s="975"/>
      <c r="J75" s="975"/>
      <c r="K75" s="975"/>
      <c r="L75" s="975"/>
      <c r="M75" s="975"/>
      <c r="N75" s="975"/>
      <c r="O75" s="975"/>
      <c r="P75" s="976"/>
      <c r="Q75" s="978">
        <v>6104</v>
      </c>
      <c r="R75" s="979"/>
      <c r="S75" s="979"/>
      <c r="T75" s="979"/>
      <c r="U75" s="980"/>
      <c r="V75" s="981">
        <v>5983</v>
      </c>
      <c r="W75" s="979"/>
      <c r="X75" s="979"/>
      <c r="Y75" s="979"/>
      <c r="Z75" s="980"/>
      <c r="AA75" s="981">
        <v>121</v>
      </c>
      <c r="AB75" s="979"/>
      <c r="AC75" s="979"/>
      <c r="AD75" s="979"/>
      <c r="AE75" s="980"/>
      <c r="AF75" s="981">
        <v>17694</v>
      </c>
      <c r="AG75" s="979"/>
      <c r="AH75" s="979"/>
      <c r="AI75" s="979"/>
      <c r="AJ75" s="980"/>
      <c r="AK75" s="981" t="s">
        <v>566</v>
      </c>
      <c r="AL75" s="979"/>
      <c r="AM75" s="979"/>
      <c r="AN75" s="979"/>
      <c r="AO75" s="980"/>
      <c r="AP75" s="981">
        <v>24010</v>
      </c>
      <c r="AQ75" s="979"/>
      <c r="AR75" s="979"/>
      <c r="AS75" s="979"/>
      <c r="AT75" s="980"/>
      <c r="AU75" s="981" t="s">
        <v>550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87318</v>
      </c>
      <c r="AG88" s="959"/>
      <c r="AH88" s="959"/>
      <c r="AI88" s="959"/>
      <c r="AJ88" s="959"/>
      <c r="AK88" s="963"/>
      <c r="AL88" s="963"/>
      <c r="AM88" s="963"/>
      <c r="AN88" s="963"/>
      <c r="AO88" s="963"/>
      <c r="AP88" s="959">
        <v>125680</v>
      </c>
      <c r="AQ88" s="959"/>
      <c r="AR88" s="959"/>
      <c r="AS88" s="959"/>
      <c r="AT88" s="959"/>
      <c r="AU88" s="959">
        <v>1177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2756768</v>
      </c>
      <c r="AB110" s="889"/>
      <c r="AC110" s="889"/>
      <c r="AD110" s="889"/>
      <c r="AE110" s="890"/>
      <c r="AF110" s="891">
        <v>2563747</v>
      </c>
      <c r="AG110" s="889"/>
      <c r="AH110" s="889"/>
      <c r="AI110" s="889"/>
      <c r="AJ110" s="890"/>
      <c r="AK110" s="891">
        <v>2581651</v>
      </c>
      <c r="AL110" s="889"/>
      <c r="AM110" s="889"/>
      <c r="AN110" s="889"/>
      <c r="AO110" s="890"/>
      <c r="AP110" s="892">
        <v>16</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26247712</v>
      </c>
      <c r="BR110" s="842"/>
      <c r="BS110" s="842"/>
      <c r="BT110" s="842"/>
      <c r="BU110" s="842"/>
      <c r="BV110" s="842">
        <v>27580242</v>
      </c>
      <c r="BW110" s="842"/>
      <c r="BX110" s="842"/>
      <c r="BY110" s="842"/>
      <c r="BZ110" s="842"/>
      <c r="CA110" s="842">
        <v>27658312</v>
      </c>
      <c r="CB110" s="842"/>
      <c r="CC110" s="842"/>
      <c r="CD110" s="842"/>
      <c r="CE110" s="842"/>
      <c r="CF110" s="866">
        <v>171.2</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502303</v>
      </c>
      <c r="DH110" s="842"/>
      <c r="DI110" s="842"/>
      <c r="DJ110" s="842"/>
      <c r="DK110" s="842"/>
      <c r="DL110" s="842">
        <v>462910</v>
      </c>
      <c r="DM110" s="842"/>
      <c r="DN110" s="842"/>
      <c r="DO110" s="842"/>
      <c r="DP110" s="842"/>
      <c r="DQ110" s="842">
        <v>425407</v>
      </c>
      <c r="DR110" s="842"/>
      <c r="DS110" s="842"/>
      <c r="DT110" s="842"/>
      <c r="DU110" s="842"/>
      <c r="DV110" s="843">
        <v>2.6</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502303</v>
      </c>
      <c r="BR111" s="817"/>
      <c r="BS111" s="817"/>
      <c r="BT111" s="817"/>
      <c r="BU111" s="817"/>
      <c r="BV111" s="817">
        <v>462910</v>
      </c>
      <c r="BW111" s="817"/>
      <c r="BX111" s="817"/>
      <c r="BY111" s="817"/>
      <c r="BZ111" s="817"/>
      <c r="CA111" s="817">
        <v>425407</v>
      </c>
      <c r="CB111" s="817"/>
      <c r="CC111" s="817"/>
      <c r="CD111" s="817"/>
      <c r="CE111" s="817"/>
      <c r="CF111" s="875">
        <v>2.6</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14253213</v>
      </c>
      <c r="BR112" s="817"/>
      <c r="BS112" s="817"/>
      <c r="BT112" s="817"/>
      <c r="BU112" s="817"/>
      <c r="BV112" s="817">
        <v>15971973</v>
      </c>
      <c r="BW112" s="817"/>
      <c r="BX112" s="817"/>
      <c r="BY112" s="817"/>
      <c r="BZ112" s="817"/>
      <c r="CA112" s="817">
        <v>22429138</v>
      </c>
      <c r="CB112" s="817"/>
      <c r="CC112" s="817"/>
      <c r="CD112" s="817"/>
      <c r="CE112" s="817"/>
      <c r="CF112" s="875">
        <v>138.80000000000001</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1409956</v>
      </c>
      <c r="AB113" s="919"/>
      <c r="AC113" s="919"/>
      <c r="AD113" s="919"/>
      <c r="AE113" s="920"/>
      <c r="AF113" s="921">
        <v>1340884</v>
      </c>
      <c r="AG113" s="919"/>
      <c r="AH113" s="919"/>
      <c r="AI113" s="919"/>
      <c r="AJ113" s="920"/>
      <c r="AK113" s="921">
        <v>1368166</v>
      </c>
      <c r="AL113" s="919"/>
      <c r="AM113" s="919"/>
      <c r="AN113" s="919"/>
      <c r="AO113" s="920"/>
      <c r="AP113" s="922">
        <v>8.5</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1155542</v>
      </c>
      <c r="BR113" s="817"/>
      <c r="BS113" s="817"/>
      <c r="BT113" s="817"/>
      <c r="BU113" s="817"/>
      <c r="BV113" s="817">
        <v>1265973</v>
      </c>
      <c r="BW113" s="817"/>
      <c r="BX113" s="817"/>
      <c r="BY113" s="817"/>
      <c r="BZ113" s="817"/>
      <c r="CA113" s="817">
        <v>1176990</v>
      </c>
      <c r="CB113" s="817"/>
      <c r="CC113" s="817"/>
      <c r="CD113" s="817"/>
      <c r="CE113" s="817"/>
      <c r="CF113" s="875">
        <v>7.3</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113080</v>
      </c>
      <c r="AB114" s="780"/>
      <c r="AC114" s="780"/>
      <c r="AD114" s="780"/>
      <c r="AE114" s="781"/>
      <c r="AF114" s="782">
        <v>112373</v>
      </c>
      <c r="AG114" s="780"/>
      <c r="AH114" s="780"/>
      <c r="AI114" s="780"/>
      <c r="AJ114" s="781"/>
      <c r="AK114" s="782">
        <v>113691</v>
      </c>
      <c r="AL114" s="780"/>
      <c r="AM114" s="780"/>
      <c r="AN114" s="780"/>
      <c r="AO114" s="781"/>
      <c r="AP114" s="824">
        <v>0.7</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2663462</v>
      </c>
      <c r="BR114" s="817"/>
      <c r="BS114" s="817"/>
      <c r="BT114" s="817"/>
      <c r="BU114" s="817"/>
      <c r="BV114" s="817">
        <v>2884864</v>
      </c>
      <c r="BW114" s="817"/>
      <c r="BX114" s="817"/>
      <c r="BY114" s="817"/>
      <c r="BZ114" s="817"/>
      <c r="CA114" s="817">
        <v>2962137</v>
      </c>
      <c r="CB114" s="817"/>
      <c r="CC114" s="817"/>
      <c r="CD114" s="817"/>
      <c r="CE114" s="817"/>
      <c r="CF114" s="875">
        <v>18.3</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445752</v>
      </c>
      <c r="AB115" s="919"/>
      <c r="AC115" s="919"/>
      <c r="AD115" s="919"/>
      <c r="AE115" s="920"/>
      <c r="AF115" s="921">
        <v>365998</v>
      </c>
      <c r="AG115" s="919"/>
      <c r="AH115" s="919"/>
      <c r="AI115" s="919"/>
      <c r="AJ115" s="920"/>
      <c r="AK115" s="921">
        <v>42449</v>
      </c>
      <c r="AL115" s="919"/>
      <c r="AM115" s="919"/>
      <c r="AN115" s="919"/>
      <c r="AO115" s="920"/>
      <c r="AP115" s="922">
        <v>0.3</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312287</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370</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4725556</v>
      </c>
      <c r="AB117" s="903"/>
      <c r="AC117" s="903"/>
      <c r="AD117" s="903"/>
      <c r="AE117" s="904"/>
      <c r="AF117" s="905">
        <v>4383002</v>
      </c>
      <c r="AG117" s="903"/>
      <c r="AH117" s="903"/>
      <c r="AI117" s="903"/>
      <c r="AJ117" s="904"/>
      <c r="AK117" s="905">
        <v>4106327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41792</v>
      </c>
      <c r="AB119" s="889"/>
      <c r="AC119" s="889"/>
      <c r="AD119" s="889"/>
      <c r="AE119" s="890"/>
      <c r="AF119" s="891">
        <v>42015</v>
      </c>
      <c r="AG119" s="889"/>
      <c r="AH119" s="889"/>
      <c r="AI119" s="889"/>
      <c r="AJ119" s="890"/>
      <c r="AK119" s="891">
        <v>42449</v>
      </c>
      <c r="AL119" s="889"/>
      <c r="AM119" s="889"/>
      <c r="AN119" s="889"/>
      <c r="AO119" s="890"/>
      <c r="AP119" s="892">
        <v>0.3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45134519</v>
      </c>
      <c r="BR119" s="845"/>
      <c r="BS119" s="845"/>
      <c r="BT119" s="845"/>
      <c r="BU119" s="845"/>
      <c r="BV119" s="845">
        <v>48165962</v>
      </c>
      <c r="BW119" s="845"/>
      <c r="BX119" s="845"/>
      <c r="BY119" s="845"/>
      <c r="BZ119" s="845"/>
      <c r="CA119" s="845">
        <v>54651984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9467936</v>
      </c>
      <c r="BR120" s="842"/>
      <c r="BS120" s="842"/>
      <c r="BT120" s="842"/>
      <c r="BU120" s="842"/>
      <c r="BV120" s="842">
        <v>10157630</v>
      </c>
      <c r="BW120" s="842"/>
      <c r="BX120" s="842"/>
      <c r="BY120" s="842"/>
      <c r="BZ120" s="842"/>
      <c r="CA120" s="842">
        <v>9196634</v>
      </c>
      <c r="CB120" s="842"/>
      <c r="CC120" s="842"/>
      <c r="CD120" s="842"/>
      <c r="CE120" s="842"/>
      <c r="CF120" s="866">
        <v>56.9</v>
      </c>
      <c r="CG120" s="867"/>
      <c r="CH120" s="867"/>
      <c r="CI120" s="867"/>
      <c r="CJ120" s="867"/>
      <c r="CK120" s="868" t="s">
        <v>446</v>
      </c>
      <c r="CL120" s="852"/>
      <c r="CM120" s="852"/>
      <c r="CN120" s="852"/>
      <c r="CO120" s="853"/>
      <c r="CP120" s="872" t="s">
        <v>143</v>
      </c>
      <c r="CQ120" s="873"/>
      <c r="CR120" s="873"/>
      <c r="CS120" s="873"/>
      <c r="CT120" s="873"/>
      <c r="CU120" s="873"/>
      <c r="CV120" s="873"/>
      <c r="CW120" s="873"/>
      <c r="CX120" s="873"/>
      <c r="CY120" s="873"/>
      <c r="CZ120" s="873"/>
      <c r="DA120" s="873"/>
      <c r="DB120" s="873"/>
      <c r="DC120" s="873"/>
      <c r="DD120" s="873"/>
      <c r="DE120" s="873"/>
      <c r="DF120" s="874"/>
      <c r="DG120" s="861">
        <v>1993959</v>
      </c>
      <c r="DH120" s="842"/>
      <c r="DI120" s="842"/>
      <c r="DJ120" s="842"/>
      <c r="DK120" s="842"/>
      <c r="DL120" s="842">
        <v>4487849</v>
      </c>
      <c r="DM120" s="842"/>
      <c r="DN120" s="842"/>
      <c r="DO120" s="842"/>
      <c r="DP120" s="842"/>
      <c r="DQ120" s="842">
        <v>11835835</v>
      </c>
      <c r="DR120" s="842"/>
      <c r="DS120" s="842"/>
      <c r="DT120" s="842"/>
      <c r="DU120" s="842"/>
      <c r="DV120" s="843">
        <v>73.3</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7443265</v>
      </c>
      <c r="BR121" s="817"/>
      <c r="BS121" s="817"/>
      <c r="BT121" s="817"/>
      <c r="BU121" s="817"/>
      <c r="BV121" s="817">
        <v>7859077</v>
      </c>
      <c r="BW121" s="817"/>
      <c r="BX121" s="817"/>
      <c r="BY121" s="817"/>
      <c r="BZ121" s="817"/>
      <c r="CA121" s="817">
        <v>8226665</v>
      </c>
      <c r="CB121" s="817"/>
      <c r="CC121" s="817"/>
      <c r="CD121" s="817"/>
      <c r="CE121" s="817"/>
      <c r="CF121" s="875">
        <v>50.9</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12220586</v>
      </c>
      <c r="DH121" s="817"/>
      <c r="DI121" s="817"/>
      <c r="DJ121" s="817"/>
      <c r="DK121" s="817"/>
      <c r="DL121" s="817">
        <v>11442034</v>
      </c>
      <c r="DM121" s="817"/>
      <c r="DN121" s="817"/>
      <c r="DO121" s="817"/>
      <c r="DP121" s="817"/>
      <c r="DQ121" s="817">
        <v>10549471</v>
      </c>
      <c r="DR121" s="817"/>
      <c r="DS121" s="817"/>
      <c r="DT121" s="817"/>
      <c r="DU121" s="817"/>
      <c r="DV121" s="794">
        <v>65.3</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27288712</v>
      </c>
      <c r="BR122" s="845"/>
      <c r="BS122" s="845"/>
      <c r="BT122" s="845"/>
      <c r="BU122" s="845"/>
      <c r="BV122" s="845">
        <v>28669049</v>
      </c>
      <c r="BW122" s="845"/>
      <c r="BX122" s="845"/>
      <c r="BY122" s="845"/>
      <c r="BZ122" s="845"/>
      <c r="CA122" s="845">
        <v>30020174</v>
      </c>
      <c r="CB122" s="845"/>
      <c r="CC122" s="845"/>
      <c r="CD122" s="845"/>
      <c r="CE122" s="845"/>
      <c r="CF122" s="846">
        <v>185.8</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38668</v>
      </c>
      <c r="DH122" s="817"/>
      <c r="DI122" s="817"/>
      <c r="DJ122" s="817"/>
      <c r="DK122" s="817"/>
      <c r="DL122" s="817">
        <v>42090</v>
      </c>
      <c r="DM122" s="817"/>
      <c r="DN122" s="817"/>
      <c r="DO122" s="817"/>
      <c r="DP122" s="817"/>
      <c r="DQ122" s="817">
        <v>43832</v>
      </c>
      <c r="DR122" s="817"/>
      <c r="DS122" s="817"/>
      <c r="DT122" s="817"/>
      <c r="DU122" s="817"/>
      <c r="DV122" s="794">
        <v>0.3</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44199913</v>
      </c>
      <c r="BR123" s="833"/>
      <c r="BS123" s="833"/>
      <c r="BT123" s="833"/>
      <c r="BU123" s="833"/>
      <c r="BV123" s="833">
        <v>46685756</v>
      </c>
      <c r="BW123" s="833"/>
      <c r="BX123" s="833"/>
      <c r="BY123" s="833"/>
      <c r="BZ123" s="833"/>
      <c r="CA123" s="833">
        <v>47443473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6.1</v>
      </c>
      <c r="BR124" s="831"/>
      <c r="BS124" s="831"/>
      <c r="BT124" s="831"/>
      <c r="BU124" s="831"/>
      <c r="BV124" s="831">
        <v>9.5</v>
      </c>
      <c r="BW124" s="831"/>
      <c r="BX124" s="831"/>
      <c r="BY124" s="831"/>
      <c r="BZ124" s="831"/>
      <c r="CA124" s="831">
        <v>44.6</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v>274729</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129231</v>
      </c>
      <c r="AB126" s="780"/>
      <c r="AC126" s="780"/>
      <c r="AD126" s="780"/>
      <c r="AE126" s="781"/>
      <c r="AF126" s="782">
        <v>323983</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v>312287</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855535</v>
      </c>
      <c r="AB128" s="801"/>
      <c r="AC128" s="801"/>
      <c r="AD128" s="801"/>
      <c r="AE128" s="802"/>
      <c r="AF128" s="803">
        <v>816815</v>
      </c>
      <c r="AG128" s="801"/>
      <c r="AH128" s="801"/>
      <c r="AI128" s="801"/>
      <c r="AJ128" s="802"/>
      <c r="AK128" s="803">
        <v>867272</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12.57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17598552</v>
      </c>
      <c r="AB129" s="780"/>
      <c r="AC129" s="780"/>
      <c r="AD129" s="780"/>
      <c r="AE129" s="781"/>
      <c r="AF129" s="782">
        <v>17880885</v>
      </c>
      <c r="AG129" s="780"/>
      <c r="AH129" s="780"/>
      <c r="AI129" s="780"/>
      <c r="AJ129" s="781"/>
      <c r="AK129" s="782">
        <v>18539111</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17.57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2425060</v>
      </c>
      <c r="AB130" s="780"/>
      <c r="AC130" s="780"/>
      <c r="AD130" s="780"/>
      <c r="AE130" s="781"/>
      <c r="AF130" s="782">
        <v>2378345</v>
      </c>
      <c r="AG130" s="780"/>
      <c r="AH130" s="780"/>
      <c r="AI130" s="780"/>
      <c r="AJ130" s="781"/>
      <c r="AK130" s="782">
        <v>2383497</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7.4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15173492</v>
      </c>
      <c r="AB131" s="764"/>
      <c r="AC131" s="764"/>
      <c r="AD131" s="764"/>
      <c r="AE131" s="765"/>
      <c r="AF131" s="766">
        <v>15502540</v>
      </c>
      <c r="AG131" s="764"/>
      <c r="AH131" s="764"/>
      <c r="AI131" s="764"/>
      <c r="AJ131" s="765"/>
      <c r="AK131" s="766">
        <v>16155614</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44.6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9.5229298569999994</v>
      </c>
      <c r="AB132" s="745"/>
      <c r="AC132" s="745"/>
      <c r="AD132" s="745"/>
      <c r="AE132" s="746"/>
      <c r="AF132" s="747">
        <v>7.6622411550000002</v>
      </c>
      <c r="AG132" s="745"/>
      <c r="AH132" s="745"/>
      <c r="AI132" s="745"/>
      <c r="AJ132" s="746"/>
      <c r="AK132" s="747">
        <v>5.2957318740000003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8.6999999999999993</v>
      </c>
      <c r="AB133" s="724"/>
      <c r="AC133" s="724"/>
      <c r="AD133" s="724"/>
      <c r="AE133" s="725"/>
      <c r="AF133" s="723">
        <v>8.9</v>
      </c>
      <c r="AG133" s="724"/>
      <c r="AH133" s="724"/>
      <c r="AI133" s="724"/>
      <c r="AJ133" s="725"/>
      <c r="AK133" s="723">
        <v>7.4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Bq5GpVfGAM2Hiv25hjlXD1bGLk5OkRQ/5sEDf3KsqJ5DmrsFF+Hksbc2hInV1Q7fpCySFj9n7qNL3l6gDp2zg==" saltValue="jaRCdHLOs1ZLk3r6UveL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8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Zlppko//+wTPGYkdLhaSiEkCclFPxw0wakoDHSE2eJKE0rR82iUACyKJmc9nEOAozi+M4wupBuAh0pcuWRIqQ==" saltValue="FJu6D6iMI0tpEVRUw75Kuw==" spinCount="100000" sheet="1" objects="1" scenarios="1"/>
  <dataConsolidate/>
  <phoneticPr fontId="2"/>
  <printOptions horizontalCentered="1" verticalCentered="1"/>
  <pageMargins left="0" right="0" top="0" bottom="0" header="0" footer="0"/>
  <pageSetup paperSize="9" scale="44" orientation="landscape"/>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Np3ef4FUeYtY0/nTPxU21F7KlUFG/5sCkHG8l8UCG7lUuUit7ATK1Yn8ZculzO7aonXbEXFf4H22Bd+AAR7sQ==" saltValue="bBHoH3cJObcfhQqyki5p7g==" spinCount="100000" sheet="1" objects="1" scenarios="1"/>
  <dataConsolidate/>
  <phoneticPr fontId="2"/>
  <printOptions horizontalCentered="1" verticalCentered="1"/>
  <pageMargins left="0" right="0" top="0" bottom="0" header="0" footer="0"/>
  <pageSetup paperSize="8" scale="6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484</v>
      </c>
      <c r="AL9" s="1130"/>
      <c r="AM9" s="1130"/>
      <c r="AN9" s="1131"/>
      <c r="AO9" s="269">
        <v>5428217</v>
      </c>
      <c r="AP9" s="269">
        <v>74602</v>
      </c>
      <c r="AQ9" s="270">
        <v>72348</v>
      </c>
      <c r="AR9" s="271">
        <v>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485</v>
      </c>
      <c r="AL10" s="1130"/>
      <c r="AM10" s="1130"/>
      <c r="AN10" s="1131"/>
      <c r="AO10" s="272">
        <v>92645</v>
      </c>
      <c r="AP10" s="272">
        <v>1273</v>
      </c>
      <c r="AQ10" s="273">
        <v>6364</v>
      </c>
      <c r="AR10" s="274">
        <v>-80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486</v>
      </c>
      <c r="AL11" s="1130"/>
      <c r="AM11" s="1130"/>
      <c r="AN11" s="1131"/>
      <c r="AO11" s="272">
        <v>417686</v>
      </c>
      <c r="AP11" s="272">
        <v>5740</v>
      </c>
      <c r="AQ11" s="273">
        <v>1262</v>
      </c>
      <c r="AR11" s="274">
        <v>354.8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487</v>
      </c>
      <c r="AL12" s="1130"/>
      <c r="AM12" s="1130"/>
      <c r="AN12" s="1131"/>
      <c r="AO12" s="272" t="s">
        <v>488</v>
      </c>
      <c r="AP12" s="272" t="s">
        <v>488</v>
      </c>
      <c r="AQ12" s="273">
        <v>10</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489</v>
      </c>
      <c r="AL13" s="1130"/>
      <c r="AM13" s="1130"/>
      <c r="AN13" s="1131"/>
      <c r="AO13" s="272">
        <v>175137</v>
      </c>
      <c r="AP13" s="272">
        <v>2407</v>
      </c>
      <c r="AQ13" s="273">
        <v>3257</v>
      </c>
      <c r="AR13" s="274">
        <v>-26.1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490</v>
      </c>
      <c r="AL14" s="1130"/>
      <c r="AM14" s="1130"/>
      <c r="AN14" s="1131"/>
      <c r="AO14" s="272">
        <v>122547</v>
      </c>
      <c r="AP14" s="272">
        <v>1684</v>
      </c>
      <c r="AQ14" s="273">
        <v>1617</v>
      </c>
      <c r="AR14" s="274">
        <v>4.0999999999999996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491</v>
      </c>
      <c r="AL15" s="1133"/>
      <c r="AM15" s="1133"/>
      <c r="AN15" s="1134"/>
      <c r="AO15" s="272">
        <v>-333884</v>
      </c>
      <c r="AP15" s="272">
        <v>-4589</v>
      </c>
      <c r="AQ15" s="273">
        <v>-3947</v>
      </c>
      <c r="AR15" s="274">
        <v>16.3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178</v>
      </c>
      <c r="AL16" s="1133"/>
      <c r="AM16" s="1133"/>
      <c r="AN16" s="1134"/>
      <c r="AO16" s="272">
        <v>5902348</v>
      </c>
      <c r="AP16" s="272">
        <v>81119</v>
      </c>
      <c r="AQ16" s="273">
        <v>80912</v>
      </c>
      <c r="AR16" s="274">
        <v>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496</v>
      </c>
      <c r="AL21" s="1136"/>
      <c r="AM21" s="1136"/>
      <c r="AN21" s="1137"/>
      <c r="AO21" s="285">
        <v>6.97</v>
      </c>
      <c r="AP21" s="286">
        <v>6.71</v>
      </c>
      <c r="AQ21" s="287">
        <v>0.26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497</v>
      </c>
      <c r="AL22" s="1136"/>
      <c r="AM22" s="1136"/>
      <c r="AN22" s="1137"/>
      <c r="AO22" s="290">
        <v>95.7</v>
      </c>
      <c r="AP22" s="291">
        <v>98.3</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8" t="s">
        <v>498</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501</v>
      </c>
      <c r="AL32" s="1120"/>
      <c r="AM32" s="1120"/>
      <c r="AN32" s="1121"/>
      <c r="AO32" s="300">
        <v>2581651</v>
      </c>
      <c r="AP32" s="300">
        <v>35481</v>
      </c>
      <c r="AQ32" s="301">
        <v>34344</v>
      </c>
      <c r="AR32" s="302">
        <v>3.3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502</v>
      </c>
      <c r="AL33" s="1120"/>
      <c r="AM33" s="1120"/>
      <c r="AN33" s="1121"/>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503</v>
      </c>
      <c r="AL34" s="1120"/>
      <c r="AM34" s="1120"/>
      <c r="AN34" s="1121"/>
      <c r="AO34" s="300" t="s">
        <v>488</v>
      </c>
      <c r="AP34" s="300" t="s">
        <v>488</v>
      </c>
      <c r="AQ34" s="301">
        <v>3</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504</v>
      </c>
      <c r="AL35" s="1120"/>
      <c r="AM35" s="1120"/>
      <c r="AN35" s="1121"/>
      <c r="AO35" s="300">
        <v>1368166</v>
      </c>
      <c r="AP35" s="300">
        <v>18803</v>
      </c>
      <c r="AQ35" s="301">
        <v>7806</v>
      </c>
      <c r="AR35" s="302">
        <v>140.9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505</v>
      </c>
      <c r="AL36" s="1120"/>
      <c r="AM36" s="1120"/>
      <c r="AN36" s="1121"/>
      <c r="AO36" s="300">
        <v>113691</v>
      </c>
      <c r="AP36" s="300">
        <v>1563</v>
      </c>
      <c r="AQ36" s="301">
        <v>1690</v>
      </c>
      <c r="AR36" s="302">
        <v>-7.5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506</v>
      </c>
      <c r="AL37" s="1120"/>
      <c r="AM37" s="1120"/>
      <c r="AN37" s="1121"/>
      <c r="AO37" s="300">
        <v>42449</v>
      </c>
      <c r="AP37" s="300">
        <v>583</v>
      </c>
      <c r="AQ37" s="301">
        <v>666</v>
      </c>
      <c r="AR37" s="302">
        <v>-12.5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507</v>
      </c>
      <c r="AL38" s="1123"/>
      <c r="AM38" s="1123"/>
      <c r="AN38" s="1124"/>
      <c r="AO38" s="303">
        <v>370</v>
      </c>
      <c r="AP38" s="303">
        <v>5</v>
      </c>
      <c r="AQ38" s="304">
        <v>3</v>
      </c>
      <c r="AR38" s="292">
        <v>66.7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508</v>
      </c>
      <c r="AL39" s="1123"/>
      <c r="AM39" s="1123"/>
      <c r="AN39" s="1124"/>
      <c r="AO39" s="300">
        <v>-867272</v>
      </c>
      <c r="AP39" s="300">
        <v>-11919</v>
      </c>
      <c r="AQ39" s="301">
        <v>-5822</v>
      </c>
      <c r="AR39" s="302">
        <v>104.7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509</v>
      </c>
      <c r="AL40" s="1120"/>
      <c r="AM40" s="1120"/>
      <c r="AN40" s="1121"/>
      <c r="AO40" s="300">
        <v>-2383497</v>
      </c>
      <c r="AP40" s="300">
        <v>-32757</v>
      </c>
      <c r="AQ40" s="301">
        <v>-26710</v>
      </c>
      <c r="AR40" s="302">
        <v>22.6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288</v>
      </c>
      <c r="AL41" s="1126"/>
      <c r="AM41" s="1126"/>
      <c r="AN41" s="1127"/>
      <c r="AO41" s="300">
        <v>855558</v>
      </c>
      <c r="AP41" s="300">
        <v>11758</v>
      </c>
      <c r="AQ41" s="301">
        <v>11979</v>
      </c>
      <c r="AR41" s="302">
        <v>-1.8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479</v>
      </c>
      <c r="AN49" s="1114" t="s">
        <v>512</v>
      </c>
      <c r="AO49" s="1115"/>
      <c r="AP49" s="1115"/>
      <c r="AQ49" s="1115"/>
      <c r="AR49" s="111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2134596</v>
      </c>
      <c r="AN51" s="322">
        <v>28710</v>
      </c>
      <c r="AO51" s="323">
        <v>98.3</v>
      </c>
      <c r="AP51" s="324">
        <v>45483</v>
      </c>
      <c r="AQ51" s="325">
        <v>-0.2</v>
      </c>
      <c r="AR51" s="326">
        <v>98.5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998578</v>
      </c>
      <c r="AN52" s="330">
        <v>13431</v>
      </c>
      <c r="AO52" s="331">
        <v>20</v>
      </c>
      <c r="AP52" s="332">
        <v>24241</v>
      </c>
      <c r="AQ52" s="333">
        <v>0.4</v>
      </c>
      <c r="AR52" s="334">
        <v>19.600000000000001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3100730</v>
      </c>
      <c r="AN53" s="322">
        <v>42011</v>
      </c>
      <c r="AO53" s="323">
        <v>46.3</v>
      </c>
      <c r="AP53" s="324">
        <v>45945</v>
      </c>
      <c r="AQ53" s="325">
        <v>1</v>
      </c>
      <c r="AR53" s="326">
        <v>45.3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1692869</v>
      </c>
      <c r="AN54" s="330">
        <v>22936</v>
      </c>
      <c r="AO54" s="331">
        <v>70.8</v>
      </c>
      <c r="AP54" s="332">
        <v>25180</v>
      </c>
      <c r="AQ54" s="333">
        <v>3.9</v>
      </c>
      <c r="AR54" s="334">
        <v>66.900000000000006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2912283</v>
      </c>
      <c r="AN55" s="322">
        <v>39741</v>
      </c>
      <c r="AO55" s="323">
        <v>-5.4</v>
      </c>
      <c r="AP55" s="324">
        <v>44475</v>
      </c>
      <c r="AQ55" s="325">
        <v>-3.2</v>
      </c>
      <c r="AR55" s="326">
        <v>-2.2000000000000002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1576053</v>
      </c>
      <c r="AN56" s="330">
        <v>21507</v>
      </c>
      <c r="AO56" s="331">
        <v>-6.2</v>
      </c>
      <c r="AP56" s="332">
        <v>24780</v>
      </c>
      <c r="AQ56" s="333">
        <v>-1.6</v>
      </c>
      <c r="AR56" s="334">
        <v>-4.5999999999999996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5757753</v>
      </c>
      <c r="AN57" s="322">
        <v>78717</v>
      </c>
      <c r="AO57" s="323">
        <v>98.1</v>
      </c>
      <c r="AP57" s="324">
        <v>45982</v>
      </c>
      <c r="AQ57" s="325">
        <v>3.4</v>
      </c>
      <c r="AR57" s="326">
        <v>94.7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3389417</v>
      </c>
      <c r="AN58" s="330">
        <v>46338</v>
      </c>
      <c r="AO58" s="331">
        <v>115.5</v>
      </c>
      <c r="AP58" s="332">
        <v>25583</v>
      </c>
      <c r="AQ58" s="333">
        <v>3.2</v>
      </c>
      <c r="AR58" s="334">
        <v>112.3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3739746</v>
      </c>
      <c r="AN59" s="322">
        <v>51397</v>
      </c>
      <c r="AO59" s="323">
        <v>-34.700000000000003</v>
      </c>
      <c r="AP59" s="324">
        <v>50538</v>
      </c>
      <c r="AQ59" s="325">
        <v>9.9</v>
      </c>
      <c r="AR59" s="326">
        <v>-44.6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2556038</v>
      </c>
      <c r="AN60" s="330">
        <v>35129</v>
      </c>
      <c r="AO60" s="331">
        <v>-24.2</v>
      </c>
      <c r="AP60" s="332">
        <v>29053</v>
      </c>
      <c r="AQ60" s="333">
        <v>13.6</v>
      </c>
      <c r="AR60" s="334">
        <v>-37.799999999999997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3529022</v>
      </c>
      <c r="AN61" s="337">
        <v>48115</v>
      </c>
      <c r="AO61" s="338">
        <v>40.5</v>
      </c>
      <c r="AP61" s="339">
        <v>46485</v>
      </c>
      <c r="AQ61" s="340">
        <v>2.2000000000000002</v>
      </c>
      <c r="AR61" s="326">
        <v>38.299999999999997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2042591</v>
      </c>
      <c r="AN62" s="330">
        <v>27868</v>
      </c>
      <c r="AO62" s="331">
        <v>35.200000000000003</v>
      </c>
      <c r="AP62" s="332">
        <v>25767</v>
      </c>
      <c r="AQ62" s="333">
        <v>3.9</v>
      </c>
      <c r="AR62" s="334">
        <v>31.3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yod9DpWsNHFXN5XytfUfbmRqe4zuqTbTvR8mwHO3DCjX21buv6fR0bLKol6l/F6lMT7uwKuTBrtrZZn3QuOmA==" saltValue="da2CxFN5Nl2Wy780BwkO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fqgvMzV2Ip8Q0tIJ9WpsfbhUBabGcEw71r285MS1iI6g7isdh0SnZTMM7z0qcmaa/jSKHNBaX1QApHH1kIDtuA==" saltValue="ROFIgEDZttRDkJwIsemcU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Znqdqn415Yv0e5Bee+6ZfJodFlDLqLYlCNNe0lXa+i9+i2mo/+vFCsIkC5NG3N3f9l1LDkVwlNcWrSyWkahNpA==" saltValue="foazcyNgk851rrEh7fg9n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8" t="s">
        <v>3</v>
      </c>
      <c r="D47" s="1138"/>
      <c r="E47" s="1139"/>
      <c r="F47" s="11">
        <v>19.489999999999998</v>
      </c>
      <c r="G47" s="12">
        <v>24.23</v>
      </c>
      <c r="H47" s="12">
        <v>27.47</v>
      </c>
      <c r="I47" s="12">
        <v>26.58</v>
      </c>
      <c r="J47" s="13">
        <v>22.42</v>
      </c>
    </row>
    <row r="48" spans="2:10" ht="57.75" customHeight="1" x14ac:dyDescent="0.15">
      <c r="B48" s="14"/>
      <c r="C48" s="1140" t="s">
        <v>4</v>
      </c>
      <c r="D48" s="1140"/>
      <c r="E48" s="1141"/>
      <c r="F48" s="15">
        <v>2.02</v>
      </c>
      <c r="G48" s="16">
        <v>1.92</v>
      </c>
      <c r="H48" s="16">
        <v>1.81</v>
      </c>
      <c r="I48" s="16">
        <v>1.23</v>
      </c>
      <c r="J48" s="17">
        <v>1.22</v>
      </c>
    </row>
    <row r="49" spans="2:10" ht="57.75" customHeight="1" thickBot="1" x14ac:dyDescent="0.2">
      <c r="B49" s="18"/>
      <c r="C49" s="1142" t="s">
        <v>5</v>
      </c>
      <c r="D49" s="1142"/>
      <c r="E49" s="1143"/>
      <c r="F49" s="19">
        <v>1.77</v>
      </c>
      <c r="G49" s="20">
        <v>5.42</v>
      </c>
      <c r="H49" s="20">
        <v>2.66</v>
      </c>
      <c r="I49" s="20" t="s">
        <v>531</v>
      </c>
      <c r="J49" s="21" t="s">
        <v>532</v>
      </c>
    </row>
    <row r="50" spans="2:10" x14ac:dyDescent="0.15"/>
  </sheetData>
  <sheetProtection algorithmName="SHA-512" hashValue="t0DawLrQy856NbvETkwZZSBpw/C/DRx+hHESkFwL4/oGeD6SX+whoUwxSO+h4UpHOeUrOaGMu1L69BFj+NvOCw==" saltValue="bkvzzpcW8HMKQoohbBVS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2026-03-11T09:10:25Z</cp:lastPrinted>
  <dcterms:created xsi:type="dcterms:W3CDTF">2026-02-23T07:36:56Z</dcterms:created>
  <dcterms:modified xsi:type="dcterms:W3CDTF">2026-03-23T06:58:15Z</dcterms:modified>
  <cp:category/>
</cp:coreProperties>
</file>