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file\課別共有\財政課\13_財政状況資料集（財政状況等一覧）\30年度決算\04修正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<sst xmlns="http://schemas.openxmlformats.org/spreadsheetml/2006/main" count="1046" uniqueCount="609">
  <si>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</si>
  <si>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</si>
  <si>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</si>
  <si>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</si>
  <si>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</si>
  <si>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</si>
  <si>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</si>
  <si>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</si>
  <si>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</si>
  <si>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</si>
  <si>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</si>
  <si>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</si>
  <si>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</si>
  <si>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</si>
  <si>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</si>
  <si>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</si>
  <si>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</si>
  <si>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</si>
  <si>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</si>
  <si>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</si>
  <si>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</si>
  <si>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</si>
  <si>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</si>
  <si>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</si>
  <si>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</si>
  <si>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</si>
  <si>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</si>
  <si>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</si>
  <si>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</si>
  <si>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</si>
  <si>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</si>
  <si>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</si>
  <si>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</si>
  <si>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</si>
  <si>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</si>
  <si>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</si>
  <si>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</si>
  <si>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</si>
  <si>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</si>
  <si>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</si>
  <si>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</si>
  <si>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</si>
  <si>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</si>
  <si>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</si>
  <si>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</si>
  <si>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</si>
  <si>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</si>
  <si>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</si>
  <si>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</si>
  <si>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</si>
  <si>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</si>
  <si>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</si>
  <si>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</si>
  <si>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</si>
  <si>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</si>
  <si>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</si>
  <si>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</si>
  <si>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</si>
  <si>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</si>
  <si>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</si>
  <si>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</si>
  <si>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</si>
  <si>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</si>
  <si>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</si>
  <si>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</si>
  <si>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</si>
  <si>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</si>
  <si>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</si>
  <si>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</si>
  <si>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</si>
  <si>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</si>
  <si>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</si>
  <si>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</si>
  <si>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</si>
  <si>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</si>
  <si>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</si>
  <si>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</si>
  <si>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</si>
  <si>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</si>
  <si>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</si>
  <si>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</si>
  <si>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</si>
  <si>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</si>
  <si>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</si>
  <si>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</si>
  <si>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</si>
  <si>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</si>
  <si>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</si>
  <si>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</si>
  <si>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</si>
  <si>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</si>
  <si>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</si>
  <si>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</si>
  <si>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</si>
  <si>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</si>
  <si>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</si>
  <si>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</si>
  <si>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泉大津市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</si>
  <si>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</si>
  <si>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</si>
  <si>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</si>
  <si>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</si>
  <si>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</si>
  <si>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</si>
  <si>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</si>
  <si>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</si>
  <si>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</si>
  <si>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</si>
  <si>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</si>
  <si>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</si>
  <si>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</si>
  <si>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</si>
  <si>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</si>
  <si>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</si>
  <si>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</si>
  <si>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</si>
  <si>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</si>
  <si>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</si>
  <si>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</si>
  <si>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</si>
  <si>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</si>
  <si>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</si>
  <si>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</si>
  <si>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</si>
  <si>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</si>
  <si>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</si>
  <si>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</si>
  <si>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</si>
  <si>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</si>
  <si>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</si>
  <si>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</si>
  <si>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</si>
  <si>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</si>
  <si>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</si>
  <si>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</si>
  <si>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</si>
  <si>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</si>
  <si>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</si>
  <si>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</si>
  <si>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</si>
  <si>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</si>
  <si>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</si>
  <si>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</si>
  <si>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</si>
  <si>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</si>
  <si>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</si>
  <si>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</si>
  <si>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</si>
  <si>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泉大津市病院事業会計</t>
    <phoneticPr fontId="5"/>
  </si>
  <si>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</si>
  <si>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</si>
  <si>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</si>
  <si>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</si>
  <si>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</si>
  <si>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</si>
  <si>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</si>
  <si>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</si>
  <si>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</si>
  <si>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</si>
  <si>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</si>
  <si>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</si>
  <si>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</si>
  <si>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</si>
  <si>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</si>
  <si>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</si>
  <si>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</si>
  <si>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</si>
  <si>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</si>
  <si>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</si>
  <si>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</si>
  <si>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</si>
  <si>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</si>
  <si>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</si>
  <si>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</si>
  <si>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</si>
  <si>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</si>
  <si>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</si>
  <si>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</si>
  <si>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</si>
  <si>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</si>
  <si>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</si>
  <si>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</si>
  <si>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</si>
  <si>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</si>
  <si>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</si>
  <si>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</si>
  <si>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</si>
  <si>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</si>
  <si>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</si>
  <si>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</si>
  <si>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</si>
  <si>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</si>
  <si>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</si>
  <si>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</si>
  <si>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</si>
  <si>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</si>
  <si>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</si>
  <si>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</si>
  <si>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</si>
  <si>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</si>
  <si>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</si>
  <si>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</si>
  <si>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</si>
  <si>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</si>
  <si>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</si>
  <si>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</si>
  <si>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</si>
  <si>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</si>
  <si>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</si>
  <si>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</si>
  <si>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</si>
  <si>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</si>
  <si>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大阪府泉大津市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</si>
  <si>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</si>
  <si>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</si>
  <si>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</si>
  <si>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</si>
  <si>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</si>
  <si>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</si>
  <si>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</si>
  <si>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</si>
  <si>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</si>
  <si>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</si>
  <si>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</si>
  <si>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</si>
  <si>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</si>
  <si>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</si>
  <si>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</si>
  <si>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</si>
  <si>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</si>
  <si>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</si>
  <si>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</si>
  <si>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</si>
  <si>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</si>
  <si>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</si>
  <si>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</si>
  <si>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</si>
  <si>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</si>
  <si>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</si>
  <si>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</si>
  <si>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</si>
  <si>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</si>
  <si>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</si>
  <si>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</si>
  <si>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</si>
  <si>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</si>
  <si>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</si>
  <si>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</si>
  <si>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</si>
  <si>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</si>
  <si>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</si>
  <si>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</si>
  <si>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</si>
  <si>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</si>
  <si>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</si>
  <si>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</si>
  <si>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</si>
  <si>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</si>
  <si>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</si>
  <si>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</si>
  <si>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</si>
  <si>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</si>
  <si>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</si>
  <si>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</si>
  <si>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</si>
  <si>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</si>
  <si>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</si>
  <si>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</si>
  <si>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</si>
  <si>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</si>
  <si>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</si>
  <si>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</si>
  <si>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</si>
  <si>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</si>
  <si>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</si>
  <si>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</si>
  <si>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</si>
  <si>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</si>
  <si>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</si>
  <si>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</si>
  <si>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</si>
  <si>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</si>
  <si>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</si>
  <si>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</si>
  <si>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</si>
  <si>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</si>
  <si>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</si>
  <si>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</si>
  <si>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</si>
  <si>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</si>
  <si>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</si>
  <si>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</si>
  <si>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</si>
  <si>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</si>
  <si>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</si>
  <si>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</si>
  <si>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</si>
  <si>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</si>
  <si>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</si>
  <si>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</si>
  <si>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</si>
  <si>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</si>
  <si>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</si>
  <si>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</si>
  <si>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</si>
  <si>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</si>
  <si>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</si>
  <si>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</si>
  <si>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</si>
  <si>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</si>
  <si>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</si>
  <si>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</si>
  <si>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</si>
  <si>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</si>
  <si>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</si>
  <si>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</si>
  <si>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</si>
  <si>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</si>
  <si>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</si>
  <si>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</si>
  <si>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</si>
  <si>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</si>
  <si>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</si>
  <si>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</si>
  <si>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</si>
  <si>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</si>
  <si>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</si>
  <si>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</si>
  <si>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</si>
  <si>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</si>
  <si>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</si>
  <si>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</si>
  <si>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</si>
  <si>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</si>
  <si>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</si>
  <si>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</si>
  <si>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</si>
  <si>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</si>
  <si>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</si>
  <si>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</si>
  <si>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</si>
  <si>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</si>
  <si>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</si>
  <si>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</si>
  <si>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</si>
  <si>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</si>
  <si>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</si>
  <si>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</si>
  <si>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</si>
  <si>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</si>
  <si>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</si>
  <si>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</si>
  <si>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</si>
  <si>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</si>
  <si>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</si>
  <si>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</si>
  <si>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</si>
  <si>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</si>
  <si>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</si>
  <si>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</si>
  <si>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</si>
  <si>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大阪府泉大津市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</si>
  <si>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</si>
  <si>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</si>
  <si>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</si>
  <si>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</si>
  <si>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</si>
  <si>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</si>
  <si>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</si>
  <si>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</si>
  <si>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</si>
  <si>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</si>
  <si>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</si>
  <si>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</si>
  <si>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</si>
  <si>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</si>
  <si>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</si>
  <si>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</si>
  <si>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</si>
  <si>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</si>
  <si>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</si>
  <si>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</si>
  <si>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</si>
  <si>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</si>
  <si>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</si>
  <si>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</si>
  <si>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</si>
  <si>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</si>
  <si>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</si>
  <si>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</si>
  <si>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</si>
  <si>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</si>
  <si>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</si>
  <si>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</si>
  <si>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</si>
  <si>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</si>
  <si>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</si>
  <si>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</si>
  <si>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</si>
  <si>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</si>
  <si>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</si>
  <si>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</si>
  <si>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泉大津市水道事業会計</t>
    <phoneticPr fontId="5"/>
  </si>
  <si>
    <t>法適用企業</t>
    <phoneticPr fontId="5"/>
  </si>
  <si>
    <t>泉大津市病院事業会計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</si>
  <si>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</si>
  <si>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</si>
  <si>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</si>
  <si>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</si>
  <si>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</si>
  <si>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</si>
  <si>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</si>
  <si>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</si>
  <si>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</si>
  <si>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</si>
  <si>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</si>
  <si>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</si>
  <si>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</si>
  <si>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</si>
  <si>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</si>
  <si>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</si>
  <si>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</si>
  <si>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</si>
  <si>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</si>
  <si>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</si>
  <si>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</si>
  <si>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</si>
  <si>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</si>
  <si>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</si>
  <si>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</si>
  <si>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</si>
  <si>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</si>
  <si>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</si>
  <si>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</si>
  <si>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</si>
  <si>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</si>
  <si>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</si>
  <si>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</si>
  <si>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</si>
  <si>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</si>
  <si>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</si>
  <si>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</si>
  <si>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</si>
  <si>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</si>
  <si>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</si>
  <si>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</si>
  <si>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</si>
  <si>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</si>
  <si>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</si>
  <si>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</si>
  <si>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</si>
  <si>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</si>
  <si>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</si>
  <si>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</si>
  <si>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</si>
  <si>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</si>
  <si>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</si>
  <si>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</si>
  <si>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</si>
  <si>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</si>
  <si>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</si>
  <si>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</si>
  <si>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</si>
  <si>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</si>
  <si>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</si>
  <si>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</si>
  <si>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</si>
  <si>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</si>
  <si>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</si>
  <si>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</si>
  <si>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</si>
  <si>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</si>
  <si>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</si>
  <si>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</si>
  <si>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</si>
  <si>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</si>
  <si>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</si>
  <si>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</si>
  <si>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</si>
  <si>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</si>
  <si>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</si>
  <si>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</si>
  <si>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</si>
  <si>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</si>
  <si>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</si>
  <si>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</si>
  <si>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</si>
  <si>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</si>
  <si>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</si>
  <si>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</si>
  <si>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</si>
  <si>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</si>
  <si>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</si>
  <si>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</si>
  <si>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</si>
  <si>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</si>
  <si>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</si>
  <si>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</si>
  <si>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</si>
  <si>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</si>
  <si>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</si>
  <si>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</si>
  <si>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</si>
  <si>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</si>
  <si>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</si>
  <si>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</si>
  <si>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</si>
  <si>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</si>
  <si>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</si>
  <si>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</si>
  <si>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</si>
  <si>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</si>
  <si>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</si>
  <si>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</si>
  <si>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</si>
  <si>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</si>
  <si>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</si>
  <si>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</si>
  <si>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</si>
  <si>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</si>
  <si>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</si>
  <si>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</si>
  <si>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</si>
  <si>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</si>
  <si>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</si>
  <si>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</si>
  <si>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</si>
  <si>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</si>
  <si>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</si>
  <si>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</si>
  <si>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</si>
  <si>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</si>
  <si>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</si>
  <si>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</si>
  <si>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</si>
  <si>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</si>
  <si>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</si>
  <si>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</si>
  <si>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</si>
  <si>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</si>
  <si>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</si>
  <si>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</si>
  <si>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</si>
  <si>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</si>
  <si>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</si>
  <si>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</si>
  <si>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</si>
  <si>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</si>
  <si>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</si>
  <si>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</si>
  <si>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</si>
  <si>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</si>
  <si>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</si>
  <si>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</si>
  <si>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</si>
  <si>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</si>
  <si>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</si>
  <si>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</si>
  <si>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</si>
  <si>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</si>
  <si>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</si>
  <si>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</si>
  <si>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0.73</t>
  </si>
  <si>
    <t>泉大津市病院事業会計</t>
  </si>
  <si>
    <t>▲ 1.30</t>
  </si>
  <si>
    <t>▲ 2.56</t>
  </si>
  <si>
    <t>▲ 2.72</t>
  </si>
  <si>
    <t>泉大津市水道事業会計</t>
  </si>
  <si>
    <t>一般会計</t>
  </si>
  <si>
    <t>国民健康保険事業特別会計</t>
  </si>
  <si>
    <t>▲ 2.57</t>
  </si>
  <si>
    <t>▲ 0.59</t>
  </si>
  <si>
    <t>▲ 0.31</t>
  </si>
  <si>
    <t>下水道事業特別会計</t>
  </si>
  <si>
    <t>介護保険事業特別会計</t>
  </si>
  <si>
    <t>後期高齢者医療特別会計</t>
  </si>
  <si>
    <t>土地取得事業特別会計</t>
  </si>
  <si>
    <t>その他会計（赤字）</t>
  </si>
  <si>
    <t>▲ 3.36</t>
  </si>
  <si>
    <t>▲ 2.63</t>
  </si>
  <si>
    <t>▲ 1.67</t>
  </si>
  <si>
    <t>▲ 0.61</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</si>
  <si>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</si>
  <si>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</si>
  <si>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</si>
  <si>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</si>
  <si>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</si>
  <si>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</si>
  <si>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2"/>
  </si>
  <si>
    <t>福祉基金</t>
    <rPh sb="0" eb="2">
      <t>フクシ</t>
    </rPh>
    <rPh sb="2" eb="4">
      <t>キキン</t>
    </rPh>
    <phoneticPr fontId="2"/>
  </si>
  <si>
    <t>ふるさと応援基金</t>
    <rPh sb="4" eb="6">
      <t>オウエン</t>
    </rPh>
    <rPh sb="6" eb="8">
      <t>キキン</t>
    </rPh>
    <phoneticPr fontId="2"/>
  </si>
  <si>
    <t>テクスピア大阪産業振興整備基金</t>
    <rPh sb="5" eb="7">
      <t>オオサカ</t>
    </rPh>
    <rPh sb="7" eb="9">
      <t>サンギョウ</t>
    </rPh>
    <rPh sb="9" eb="11">
      <t>シンコウ</t>
    </rPh>
    <rPh sb="11" eb="13">
      <t>セイビ</t>
    </rPh>
    <rPh sb="13" eb="15">
      <t>キキン</t>
    </rPh>
    <phoneticPr fontId="2"/>
  </si>
  <si>
    <t>泉大津市営住宅整備基金</t>
    <rPh sb="0" eb="3">
      <t>イズミオオツ</t>
    </rPh>
    <rPh sb="3" eb="5">
      <t>シエイ</t>
    </rPh>
    <rPh sb="5" eb="7">
      <t>ジュウタク</t>
    </rPh>
    <rPh sb="7" eb="9">
      <t>セイビ</t>
    </rPh>
    <rPh sb="9" eb="11">
      <t>キキン</t>
    </rPh>
    <phoneticPr fontId="2"/>
  </si>
  <si>
    <t>-</t>
    <phoneticPr fontId="2"/>
  </si>
  <si>
    <t>-</t>
    <phoneticPr fontId="2"/>
  </si>
  <si>
    <t>泉大津市土地開発公社</t>
    <rPh sb="0" eb="4">
      <t>イズミオオツシ</t>
    </rPh>
    <rPh sb="4" eb="6">
      <t>トチ</t>
    </rPh>
    <rPh sb="6" eb="8">
      <t>カイハツ</t>
    </rPh>
    <rPh sb="8" eb="10">
      <t>コウシャ</t>
    </rPh>
    <phoneticPr fontId="2"/>
  </si>
  <si>
    <t>泉大津マリン</t>
    <rPh sb="0" eb="3">
      <t>イズミオオツ</t>
    </rPh>
    <phoneticPr fontId="2"/>
  </si>
  <si>
    <t>泉大津埠頭</t>
    <rPh sb="0" eb="3">
      <t>イズミオオツ</t>
    </rPh>
    <rPh sb="3" eb="5">
      <t>フトウ</t>
    </rPh>
    <phoneticPr fontId="2"/>
  </si>
  <si>
    <t>泉北水道企業団</t>
    <rPh sb="0" eb="2">
      <t>センボク</t>
    </rPh>
    <rPh sb="2" eb="4">
      <t>スイドウ</t>
    </rPh>
    <rPh sb="4" eb="6">
      <t>キギョウ</t>
    </rPh>
    <rPh sb="6" eb="7">
      <t>ダン</t>
    </rPh>
    <phoneticPr fontId="2"/>
  </si>
  <si>
    <t>泉大津市、和泉市墓地組合</t>
    <rPh sb="0" eb="4">
      <t>イズミオオツシ</t>
    </rPh>
    <rPh sb="5" eb="8">
      <t>イズミシ</t>
    </rPh>
    <rPh sb="8" eb="10">
      <t>ボチ</t>
    </rPh>
    <rPh sb="10" eb="12">
      <t>クミアイ</t>
    </rPh>
    <phoneticPr fontId="2"/>
  </si>
  <si>
    <t>高石市泉大津市墓地組合</t>
    <rPh sb="0" eb="2">
      <t>タカイシ</t>
    </rPh>
    <rPh sb="2" eb="3">
      <t>シ</t>
    </rPh>
    <rPh sb="3" eb="7">
      <t>イズミオオツシ</t>
    </rPh>
    <rPh sb="7" eb="9">
      <t>ボチ</t>
    </rPh>
    <rPh sb="9" eb="11">
      <t>クミアイ</t>
    </rPh>
    <phoneticPr fontId="2"/>
  </si>
  <si>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</si>
  <si>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</si>
  <si>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</si>
  <si>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大阪府後期高齢者広域連合（後期高齢者医療特別会計）</t>
    <rPh sb="0" eb="3">
      <t>オオサカフ</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</si>
  <si>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大阪広域水道企業団（水道企業会計）</t>
    <rPh sb="0" eb="2">
      <t>オオサカ</t>
    </rPh>
    <rPh sb="2" eb="4">
      <t>コウイキ</t>
    </rPh>
    <rPh sb="4" eb="6">
      <t>スイドウ</t>
    </rPh>
    <rPh sb="6" eb="8">
      <t>キギョウ</t>
    </rPh>
    <rPh sb="8" eb="9">
      <t>ダン</t>
    </rPh>
    <rPh sb="10" eb="12">
      <t>スイドウ</t>
    </rPh>
    <rPh sb="12" eb="14">
      <t>キギョウ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</si>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</sst>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3D82-48A2-A1FF-BCF8C355AE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31044</c:v>
                </c:pt>
                <c:pt idx="1">
                  <c:v>29250</c:v>
                </c:pt>
                <c:pt idx="2">
                  <c:v>36660</c:v>
                </c:pt>
                <c:pt idx="3">
                  <c:v>31893</c:v>
                </c:pt>
                <c:pt idx="4">
                  <c:v>12206</c:v>
                </c:pt>
              </c:numCache>
            </c:numRef>
          </c:val>
          <c:smooth val="0"/>
          <c:extLst>
            <c:ext xmlns:c16="http://schemas.microsoft.com/office/drawing/2014/chart" uri="{C3380CC4-5D6E-409C-BE32-E72D297353CC}">
              <c16:uniqueId val="{00000001-3D82-48A2-A1FF-BCF8C355AE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2.2400000000000002</c:v>
                </c:pt>
                <c:pt idx="1">
                  <c:v>1.8</c:v>
                </c:pt>
                <c:pt idx="2">
                  <c:v>1.59</c:v>
                </c:pt>
                <c:pt idx="3">
                  <c:v>2.67</c:v>
                </c:pt>
                <c:pt idx="4">
                  <c:v>2.04</c:v>
                </c:pt>
              </c:numCache>
            </c:numRef>
          </c:val>
          <c:extLst>
            <c:ext xmlns:c16="http://schemas.microsoft.com/office/drawing/2014/chart" uri="{C3380CC4-5D6E-409C-BE32-E72D297353CC}">
              <c16:uniqueId val="{00000000-DFA0-4262-9A1E-05F6D8B479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5.86</c:v>
                </c:pt>
                <c:pt idx="1">
                  <c:v>5.41</c:v>
                </c:pt>
                <c:pt idx="2">
                  <c:v>6.79</c:v>
                </c:pt>
                <c:pt idx="3">
                  <c:v>9.5399999999999991</c:v>
                </c:pt>
                <c:pt idx="4">
                  <c:v>13.39</c:v>
                </c:pt>
              </c:numCache>
            </c:numRef>
          </c:val>
          <c:extLst>
            <c:ext xmlns:c16="http://schemas.microsoft.com/office/drawing/2014/chart" uri="{C3380CC4-5D6E-409C-BE32-E72D297353CC}">
              <c16:uniqueId val="{00000001-DFA0-4262-9A1E-05F6D8B479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0.09</c:v>
                </c:pt>
                <c:pt idx="1">
                  <c:v>-0.73</c:v>
                </c:pt>
                <c:pt idx="2">
                  <c:v>1.02</c:v>
                </c:pt>
                <c:pt idx="3">
                  <c:v>3.85</c:v>
                </c:pt>
                <c:pt idx="4">
                  <c:v>3.27</c:v>
                </c:pt>
              </c:numCache>
            </c:numRef>
          </c:val>
          <c:smooth val="0"/>
          <c:extLst>
            <c:ext xmlns:c16="http://schemas.microsoft.com/office/drawing/2014/chart" uri="{C3380CC4-5D6E-409C-BE32-E72D297353CC}">
              <c16:uniqueId val="{00000002-DFA0-4262-9A1E-05F6D8B479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6799-403E-9E6A-9E1AF6BF93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3.36</c:v>
                </c:pt>
                <c:pt idx="1">
                  <c:v>#N/A</c:v>
                </c:pt>
                <c:pt idx="2">
                  <c:v>2.63</c:v>
                </c:pt>
                <c:pt idx="3">
                  <c:v>#N/A</c:v>
                </c:pt>
                <c:pt idx="4">
                  <c:v>1.67</c:v>
                </c:pt>
                <c:pt idx="5">
                  <c:v>#N/A</c:v>
                </c:pt>
                <c:pt idx="6">
                  <c:v>0.61</c:v>
                </c:pt>
                <c:pt idx="7">
                  <c:v>#N/A</c:v>
                </c:pt>
                <c:pt idx="8">
                  <c:v>0</c:v>
                </c:pt>
                <c:pt idx="9">
                  <c:v>0</c:v>
                </c:pt>
              </c:numCache>
            </c:numRef>
          </c:val>
          <c:extLst>
            <c:ext xmlns:c16="http://schemas.microsoft.com/office/drawing/2014/chart" uri="{C3380CC4-5D6E-409C-BE32-E72D297353CC}">
              <c16:uniqueId val="{00000001-6799-403E-9E6A-9E1AF6BF936D}"/>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799-403E-9E6A-9E1AF6BF936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0.15</c:v>
                </c:pt>
                <c:pt idx="2">
                  <c:v>#N/A</c:v>
                </c:pt>
                <c:pt idx="3">
                  <c:v>0.13</c:v>
                </c:pt>
                <c:pt idx="4">
                  <c:v>#N/A</c:v>
                </c:pt>
                <c:pt idx="5">
                  <c:v>0.17</c:v>
                </c:pt>
                <c:pt idx="6">
                  <c:v>#N/A</c:v>
                </c:pt>
                <c:pt idx="7">
                  <c:v>0.16</c:v>
                </c:pt>
                <c:pt idx="8">
                  <c:v>#N/A</c:v>
                </c:pt>
                <c:pt idx="9">
                  <c:v>0.16</c:v>
                </c:pt>
              </c:numCache>
            </c:numRef>
          </c:val>
          <c:extLst>
            <c:ext xmlns:c16="http://schemas.microsoft.com/office/drawing/2014/chart" uri="{C3380CC4-5D6E-409C-BE32-E72D297353CC}">
              <c16:uniqueId val="{00000003-6799-403E-9E6A-9E1AF6BF936D}"/>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0.77</c:v>
                </c:pt>
                <c:pt idx="4">
                  <c:v>#N/A</c:v>
                </c:pt>
                <c:pt idx="5">
                  <c:v>0.15</c:v>
                </c:pt>
                <c:pt idx="6">
                  <c:v>#N/A</c:v>
                </c:pt>
                <c:pt idx="7">
                  <c:v>0.73</c:v>
                </c:pt>
                <c:pt idx="8">
                  <c:v>#N/A</c:v>
                </c:pt>
                <c:pt idx="9">
                  <c:v>0.57999999999999996</c:v>
                </c:pt>
              </c:numCache>
            </c:numRef>
          </c:val>
          <c:extLst>
            <c:ext xmlns:c16="http://schemas.microsoft.com/office/drawing/2014/chart" uri="{C3380CC4-5D6E-409C-BE32-E72D297353CC}">
              <c16:uniqueId val="{00000004-6799-403E-9E6A-9E1AF6BF936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0.36</c:v>
                </c:pt>
                <c:pt idx="2">
                  <c:v>#N/A</c:v>
                </c:pt>
                <c:pt idx="3">
                  <c:v>0.93</c:v>
                </c:pt>
                <c:pt idx="4">
                  <c:v>#N/A</c:v>
                </c:pt>
                <c:pt idx="5">
                  <c:v>0.37</c:v>
                </c:pt>
                <c:pt idx="6">
                  <c:v>#N/A</c:v>
                </c:pt>
                <c:pt idx="7">
                  <c:v>0.08</c:v>
                </c:pt>
                <c:pt idx="8">
                  <c:v>#N/A</c:v>
                </c:pt>
                <c:pt idx="9">
                  <c:v>0.63</c:v>
                </c:pt>
              </c:numCache>
            </c:numRef>
          </c:val>
          <c:extLst>
            <c:ext xmlns:c16="http://schemas.microsoft.com/office/drawing/2014/chart" uri="{C3380CC4-5D6E-409C-BE32-E72D297353CC}">
              <c16:uniqueId val="{00000005-6799-403E-9E6A-9E1AF6BF936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2.57</c:v>
                </c:pt>
                <c:pt idx="1">
                  <c:v>#N/A</c:v>
                </c:pt>
                <c:pt idx="2">
                  <c:v>0.59</c:v>
                </c:pt>
                <c:pt idx="3">
                  <c:v>#N/A</c:v>
                </c:pt>
                <c:pt idx="4">
                  <c:v>0.31</c:v>
                </c:pt>
                <c:pt idx="5">
                  <c:v>#N/A</c:v>
                </c:pt>
                <c:pt idx="6">
                  <c:v>#N/A</c:v>
                </c:pt>
                <c:pt idx="7">
                  <c:v>0.16</c:v>
                </c:pt>
                <c:pt idx="8">
                  <c:v>#N/A</c:v>
                </c:pt>
                <c:pt idx="9">
                  <c:v>0.83</c:v>
                </c:pt>
              </c:numCache>
            </c:numRef>
          </c:val>
          <c:extLst>
            <c:ext xmlns:c16="http://schemas.microsoft.com/office/drawing/2014/chart" uri="{C3380CC4-5D6E-409C-BE32-E72D297353CC}">
              <c16:uniqueId val="{00000006-6799-403E-9E6A-9E1AF6BF936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2.23</c:v>
                </c:pt>
                <c:pt idx="2">
                  <c:v>#N/A</c:v>
                </c:pt>
                <c:pt idx="3">
                  <c:v>1.8</c:v>
                </c:pt>
                <c:pt idx="4">
                  <c:v>#N/A</c:v>
                </c:pt>
                <c:pt idx="5">
                  <c:v>1.59</c:v>
                </c:pt>
                <c:pt idx="6">
                  <c:v>#N/A</c:v>
                </c:pt>
                <c:pt idx="7">
                  <c:v>2.66</c:v>
                </c:pt>
                <c:pt idx="8">
                  <c:v>#N/A</c:v>
                </c:pt>
                <c:pt idx="9">
                  <c:v>2.04</c:v>
                </c:pt>
              </c:numCache>
            </c:numRef>
          </c:val>
          <c:extLst>
            <c:ext xmlns:c16="http://schemas.microsoft.com/office/drawing/2014/chart" uri="{C3380CC4-5D6E-409C-BE32-E72D297353CC}">
              <c16:uniqueId val="{00000007-6799-403E-9E6A-9E1AF6BF936D}"/>
            </c:ext>
          </c:extLst>
        </c:ser>
        <c:ser>
          <c:idx val="8"/>
          <c:order val="8"/>
          <c:tx>
            <c:strRef>
              <c:f>データシート!$A$35</c:f>
              <c:strCache>
                <c:ptCount val="1"/>
                <c:pt idx="0">
                  <c:v>泉大津市水道事業会計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c:v>
                </c:pt>
                <c:pt idx="2">
                  <c:v>#N/A</c:v>
                </c:pt>
                <c:pt idx="3">
                  <c:v>9.25</c:v>
                </c:pt>
                <c:pt idx="4">
                  <c:v>#N/A</c:v>
                </c:pt>
                <c:pt idx="5">
                  <c:v>10.83</c:v>
                </c:pt>
                <c:pt idx="6">
                  <c:v>#N/A</c:v>
                </c:pt>
                <c:pt idx="7">
                  <c:v>11.79</c:v>
                </c:pt>
                <c:pt idx="8">
                  <c:v>#N/A</c:v>
                </c:pt>
                <c:pt idx="9">
                  <c:v>14.05</c:v>
                </c:pt>
              </c:numCache>
            </c:numRef>
          </c:val>
          <c:extLst>
            <c:ext xmlns:c16="http://schemas.microsoft.com/office/drawing/2014/chart" uri="{C3380CC4-5D6E-409C-BE32-E72D297353CC}">
              <c16:uniqueId val="{00000008-6799-403E-9E6A-9E1AF6BF936D}"/>
            </c:ext>
          </c:extLst>
        </c:ser>
        <c:ser>
          <c:idx val="9"/>
          <c:order val="9"/>
          <c:tx>
            <c:strRef>
              <c:f>データシート!$A$36</c:f>
              <c:strCache>
                <c:ptCount val="1"/>
                <c:pt idx="0">
                  <c:v>泉大津市病院事業会計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1.3</c:v>
                </c:pt>
                <c:pt idx="1">
                  <c:v>#N/A</c:v>
                </c:pt>
                <c:pt idx="2">
                  <c:v>#N/A</c:v>
                </c:pt>
                <c:pt idx="3">
                  <c:v>0.19</c:v>
                </c:pt>
                <c:pt idx="4">
                  <c:v>#N/A</c:v>
                </c:pt>
                <c:pt idx="5">
                  <c:v>0</c:v>
                </c:pt>
                <c:pt idx="6">
                  <c:v>2.56</c:v>
                </c:pt>
                <c:pt idx="7">
                  <c:v>#N/A</c:v>
                </c:pt>
                <c:pt idx="8">
                  <c:v>2.72</c:v>
                </c:pt>
                <c:pt idx="9">
                  <c:v>#N/A</c:v>
                </c:pt>
              </c:numCache>
            </c:numRef>
          </c:val>
          <c:extLst>
            <c:ext xmlns:c16="http://schemas.microsoft.com/office/drawing/2014/chart" uri="{C3380CC4-5D6E-409C-BE32-E72D297353CC}">
              <c16:uniqueId val="{00000009-6799-403E-9E6A-9E1AF6BF93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3510</c:v>
                </c:pt>
                <c:pt idx="5">
                  <c:v>3447</c:v>
                </c:pt>
                <c:pt idx="8">
                  <c:v>3416</c:v>
                </c:pt>
                <c:pt idx="11">
                  <c:v>3525</c:v>
                </c:pt>
                <c:pt idx="14">
                  <c:v>3448</c:v>
                </c:pt>
              </c:numCache>
            </c:numRef>
          </c:val>
          <c:extLst>
            <c:ext xmlns:c16="http://schemas.microsoft.com/office/drawing/2014/chart" uri="{C3380CC4-5D6E-409C-BE32-E72D297353CC}">
              <c16:uniqueId val="{00000000-21E4-4AF2-AE2B-C88A366273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4</c:v>
                </c:pt>
                <c:pt idx="6">
                  <c:v>0</c:v>
                </c:pt>
                <c:pt idx="9">
                  <c:v>0</c:v>
                </c:pt>
                <c:pt idx="12">
                  <c:v>0</c:v>
                </c:pt>
              </c:numCache>
            </c:numRef>
          </c:val>
          <c:extLst>
            <c:ext xmlns:c16="http://schemas.microsoft.com/office/drawing/2014/chart" uri="{C3380CC4-5D6E-409C-BE32-E72D297353CC}">
              <c16:uniqueId val="{00000001-21E4-4AF2-AE2B-C88A366273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527</c:v>
                </c:pt>
                <c:pt idx="3">
                  <c:v>383</c:v>
                </c:pt>
                <c:pt idx="6">
                  <c:v>373</c:v>
                </c:pt>
                <c:pt idx="9">
                  <c:v>371</c:v>
                </c:pt>
                <c:pt idx="12">
                  <c:v>340</c:v>
                </c:pt>
              </c:numCache>
            </c:numRef>
          </c:val>
          <c:extLst>
            <c:ext xmlns:c16="http://schemas.microsoft.com/office/drawing/2014/chart" uri="{C3380CC4-5D6E-409C-BE32-E72D297353CC}">
              <c16:uniqueId val="{00000002-21E4-4AF2-AE2B-C88A366273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445</c:v>
                </c:pt>
                <c:pt idx="3">
                  <c:v>379</c:v>
                </c:pt>
                <c:pt idx="6">
                  <c:v>261</c:v>
                </c:pt>
                <c:pt idx="9">
                  <c:v>268</c:v>
                </c:pt>
                <c:pt idx="12">
                  <c:v>135</c:v>
                </c:pt>
              </c:numCache>
            </c:numRef>
          </c:val>
          <c:extLst>
            <c:ext xmlns:c16="http://schemas.microsoft.com/office/drawing/2014/chart" uri="{C3380CC4-5D6E-409C-BE32-E72D297353CC}">
              <c16:uniqueId val="{00000003-21E4-4AF2-AE2B-C88A366273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2030</c:v>
                </c:pt>
                <c:pt idx="3">
                  <c:v>1833</c:v>
                </c:pt>
                <c:pt idx="6">
                  <c:v>1582</c:v>
                </c:pt>
                <c:pt idx="9">
                  <c:v>1579</c:v>
                </c:pt>
                <c:pt idx="12">
                  <c:v>1594</c:v>
                </c:pt>
              </c:numCache>
            </c:numRef>
          </c:val>
          <c:extLst>
            <c:ext xmlns:c16="http://schemas.microsoft.com/office/drawing/2014/chart" uri="{C3380CC4-5D6E-409C-BE32-E72D297353CC}">
              <c16:uniqueId val="{00000004-21E4-4AF2-AE2B-C88A366273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21</c:v>
                </c:pt>
                <c:pt idx="3">
                  <c:v>21</c:v>
                </c:pt>
                <c:pt idx="6">
                  <c:v>21</c:v>
                </c:pt>
                <c:pt idx="9">
                  <c:v>21</c:v>
                </c:pt>
                <c:pt idx="12">
                  <c:v>21</c:v>
                </c:pt>
              </c:numCache>
            </c:numRef>
          </c:val>
          <c:extLst>
            <c:ext xmlns:c16="http://schemas.microsoft.com/office/drawing/2014/chart" uri="{C3380CC4-5D6E-409C-BE32-E72D297353CC}">
              <c16:uniqueId val="{00000005-21E4-4AF2-AE2B-C88A366273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E4-4AF2-AE2B-C88A366273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3358</c:v>
                </c:pt>
                <c:pt idx="3">
                  <c:v>3065</c:v>
                </c:pt>
                <c:pt idx="6">
                  <c:v>3039</c:v>
                </c:pt>
                <c:pt idx="9">
                  <c:v>2977</c:v>
                </c:pt>
                <c:pt idx="12">
                  <c:v>2810</c:v>
                </c:pt>
              </c:numCache>
            </c:numRef>
          </c:val>
          <c:extLst>
            <c:ext xmlns:c16="http://schemas.microsoft.com/office/drawing/2014/chart" uri="{C3380CC4-5D6E-409C-BE32-E72D297353CC}">
              <c16:uniqueId val="{00000007-21E4-4AF2-AE2B-C88A366273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2874</c:v>
                </c:pt>
                <c:pt idx="2">
                  <c:v>#N/A</c:v>
                </c:pt>
                <c:pt idx="3">
                  <c:v>#N/A</c:v>
                </c:pt>
                <c:pt idx="4">
                  <c:v>2238</c:v>
                </c:pt>
                <c:pt idx="5">
                  <c:v>#N/A</c:v>
                </c:pt>
                <c:pt idx="6">
                  <c:v>#N/A</c:v>
                </c:pt>
                <c:pt idx="7">
                  <c:v>1860</c:v>
                </c:pt>
                <c:pt idx="8">
                  <c:v>#N/A</c:v>
                </c:pt>
                <c:pt idx="9">
                  <c:v>#N/A</c:v>
                </c:pt>
                <c:pt idx="10">
                  <c:v>1691</c:v>
                </c:pt>
                <c:pt idx="11">
                  <c:v>#N/A</c:v>
                </c:pt>
                <c:pt idx="12">
                  <c:v>#N/A</c:v>
                </c:pt>
                <c:pt idx="13">
                  <c:v>1452</c:v>
                </c:pt>
                <c:pt idx="14">
                  <c:v>#N/A</c:v>
                </c:pt>
              </c:numCache>
            </c:numRef>
          </c:val>
          <c:smooth val="0"/>
          <c:extLst>
            <c:ext xmlns:c16="http://schemas.microsoft.com/office/drawing/2014/chart" uri="{C3380CC4-5D6E-409C-BE32-E72D297353CC}">
              <c16:uniqueId val="{00000008-21E4-4AF2-AE2B-C88A366273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32562</c:v>
                </c:pt>
                <c:pt idx="5">
                  <c:v>32595</c:v>
                </c:pt>
                <c:pt idx="8">
                  <c:v>32173</c:v>
                </c:pt>
                <c:pt idx="11">
                  <c:v>31419</c:v>
                </c:pt>
                <c:pt idx="14">
                  <c:v>30484</c:v>
                </c:pt>
              </c:numCache>
            </c:numRef>
          </c:val>
          <c:extLst>
            <c:ext xmlns:c16="http://schemas.microsoft.com/office/drawing/2014/chart" uri="{C3380CC4-5D6E-409C-BE32-E72D297353CC}">
              <c16:uniqueId val="{00000000-A23B-40E5-9288-7B698412DD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8059</c:v>
                </c:pt>
                <c:pt idx="5">
                  <c:v>7980</c:v>
                </c:pt>
                <c:pt idx="8">
                  <c:v>8406</c:v>
                </c:pt>
                <c:pt idx="11">
                  <c:v>8674</c:v>
                </c:pt>
                <c:pt idx="14">
                  <c:v>8878</c:v>
                </c:pt>
              </c:numCache>
            </c:numRef>
          </c:val>
          <c:extLst>
            <c:ext xmlns:c16="http://schemas.microsoft.com/office/drawing/2014/chart" uri="{C3380CC4-5D6E-409C-BE32-E72D297353CC}">
              <c16:uniqueId val="{00000001-A23B-40E5-9288-7B698412DD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2622</c:v>
                </c:pt>
                <c:pt idx="5">
                  <c:v>2750</c:v>
                </c:pt>
                <c:pt idx="8">
                  <c:v>3379</c:v>
                </c:pt>
                <c:pt idx="11">
                  <c:v>4654</c:v>
                </c:pt>
                <c:pt idx="14">
                  <c:v>5677</c:v>
                </c:pt>
              </c:numCache>
            </c:numRef>
          </c:val>
          <c:extLst>
            <c:ext xmlns:c16="http://schemas.microsoft.com/office/drawing/2014/chart" uri="{C3380CC4-5D6E-409C-BE32-E72D297353CC}">
              <c16:uniqueId val="{00000002-A23B-40E5-9288-7B698412DD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3B-40E5-9288-7B698412DD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3B-40E5-9288-7B698412DD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649</c:v>
                </c:pt>
                <c:pt idx="3">
                  <c:v>694</c:v>
                </c:pt>
                <c:pt idx="6">
                  <c:v>682</c:v>
                </c:pt>
                <c:pt idx="9">
                  <c:v>396</c:v>
                </c:pt>
                <c:pt idx="12">
                  <c:v>406</c:v>
                </c:pt>
              </c:numCache>
            </c:numRef>
          </c:val>
          <c:extLst>
            <c:ext xmlns:c16="http://schemas.microsoft.com/office/drawing/2014/chart" uri="{C3380CC4-5D6E-409C-BE32-E72D297353CC}">
              <c16:uniqueId val="{00000005-A23B-40E5-9288-7B698412DD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3094</c:v>
                </c:pt>
                <c:pt idx="3">
                  <c:v>2757</c:v>
                </c:pt>
                <c:pt idx="6">
                  <c:v>2765</c:v>
                </c:pt>
                <c:pt idx="9">
                  <c:v>2662</c:v>
                </c:pt>
                <c:pt idx="12">
                  <c:v>2735</c:v>
                </c:pt>
              </c:numCache>
            </c:numRef>
          </c:val>
          <c:extLst>
            <c:ext xmlns:c16="http://schemas.microsoft.com/office/drawing/2014/chart" uri="{C3380CC4-5D6E-409C-BE32-E72D297353CC}">
              <c16:uniqueId val="{00000006-A23B-40E5-9288-7B698412DD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1683</c:v>
                </c:pt>
                <c:pt idx="3">
                  <c:v>1679</c:v>
                </c:pt>
                <c:pt idx="6">
                  <c:v>1510</c:v>
                </c:pt>
                <c:pt idx="9">
                  <c:v>1272</c:v>
                </c:pt>
                <c:pt idx="12">
                  <c:v>1164</c:v>
                </c:pt>
              </c:numCache>
            </c:numRef>
          </c:val>
          <c:extLst>
            <c:ext xmlns:c16="http://schemas.microsoft.com/office/drawing/2014/chart" uri="{C3380CC4-5D6E-409C-BE32-E72D297353CC}">
              <c16:uniqueId val="{00000007-A23B-40E5-9288-7B698412DD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24255</c:v>
                </c:pt>
                <c:pt idx="3">
                  <c:v>23986</c:v>
                </c:pt>
                <c:pt idx="6">
                  <c:v>22329</c:v>
                </c:pt>
                <c:pt idx="9">
                  <c:v>20274</c:v>
                </c:pt>
                <c:pt idx="12">
                  <c:v>18416</c:v>
                </c:pt>
              </c:numCache>
            </c:numRef>
          </c:val>
          <c:extLst>
            <c:ext xmlns:c16="http://schemas.microsoft.com/office/drawing/2014/chart" uri="{C3380CC4-5D6E-409C-BE32-E72D297353CC}">
              <c16:uniqueId val="{00000008-A23B-40E5-9288-7B698412DD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3515</c:v>
                </c:pt>
                <c:pt idx="3">
                  <c:v>3132</c:v>
                </c:pt>
                <c:pt idx="6">
                  <c:v>2820</c:v>
                </c:pt>
                <c:pt idx="9">
                  <c:v>2727</c:v>
                </c:pt>
                <c:pt idx="12">
                  <c:v>2437</c:v>
                </c:pt>
              </c:numCache>
            </c:numRef>
          </c:val>
          <c:extLst>
            <c:ext xmlns:c16="http://schemas.microsoft.com/office/drawing/2014/chart" uri="{C3380CC4-5D6E-409C-BE32-E72D297353CC}">
              <c16:uniqueId val="{00000009-A23B-40E5-9288-7B698412DD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31649</c:v>
                </c:pt>
                <c:pt idx="3">
                  <c:v>30890</c:v>
                </c:pt>
                <c:pt idx="6">
                  <c:v>30459</c:v>
                </c:pt>
                <c:pt idx="9">
                  <c:v>30220</c:v>
                </c:pt>
                <c:pt idx="12">
                  <c:v>29472</c:v>
                </c:pt>
              </c:numCache>
            </c:numRef>
          </c:val>
          <c:extLst>
            <c:ext xmlns:c16="http://schemas.microsoft.com/office/drawing/2014/chart" uri="{C3380CC4-5D6E-409C-BE32-E72D297353CC}">
              <c16:uniqueId val="{0000000A-A23B-40E5-9288-7B698412DD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21602</c:v>
                </c:pt>
                <c:pt idx="2">
                  <c:v>#N/A</c:v>
                </c:pt>
                <c:pt idx="3">
                  <c:v>#N/A</c:v>
                </c:pt>
                <c:pt idx="4">
                  <c:v>19812</c:v>
                </c:pt>
                <c:pt idx="5">
                  <c:v>#N/A</c:v>
                </c:pt>
                <c:pt idx="6">
                  <c:v>#N/A</c:v>
                </c:pt>
                <c:pt idx="7">
                  <c:v>16606</c:v>
                </c:pt>
                <c:pt idx="8">
                  <c:v>#N/A</c:v>
                </c:pt>
                <c:pt idx="9">
                  <c:v>#N/A</c:v>
                </c:pt>
                <c:pt idx="10">
                  <c:v>12805</c:v>
                </c:pt>
                <c:pt idx="11">
                  <c:v>#N/A</c:v>
                </c:pt>
                <c:pt idx="12">
                  <c:v>#N/A</c:v>
                </c:pt>
                <c:pt idx="13">
                  <c:v>9591</c:v>
                </c:pt>
                <c:pt idx="14">
                  <c:v>#N/A</c:v>
                </c:pt>
              </c:numCache>
            </c:numRef>
          </c:val>
          <c:smooth val="0"/>
          <c:extLst>
            <c:ext xmlns:c16="http://schemas.microsoft.com/office/drawing/2014/chart" uri="{C3380CC4-5D6E-409C-BE32-E72D297353CC}">
              <c16:uniqueId val="{0000000B-A23B-40E5-9288-7B698412DD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1122</c:v>
                </c:pt>
                <c:pt idx="1">
                  <c:v>1581</c:v>
                </c:pt>
                <c:pt idx="2">
                  <c:v>2228</c:v>
                </c:pt>
              </c:numCache>
            </c:numRef>
          </c:val>
          <c:extLst>
            <c:ext xmlns:c16="http://schemas.microsoft.com/office/drawing/2014/chart" uri="{C3380CC4-5D6E-409C-BE32-E72D297353CC}">
              <c16:uniqueId val="{00000000-C45B-454E-8E2D-C78538C95B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45B-454E-8E2D-C78538C95B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2210</c:v>
                </c:pt>
                <c:pt idx="1">
                  <c:v>2958</c:v>
                </c:pt>
                <c:pt idx="2">
                  <c:v>3170</c:v>
                </c:pt>
              </c:numCache>
            </c:numRef>
          </c:val>
          <c:extLst>
            <c:ext xmlns:c16="http://schemas.microsoft.com/office/drawing/2014/chart" uri="{C3380CC4-5D6E-409C-BE32-E72D297353CC}">
              <c16:uniqueId val="{00000002-C45B-454E-8E2D-C78538C95B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年度決算から起債許可基準である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％を超過していたが、平成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年度から起債許可基準を下回り、平成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分子を項目別に見ると、算入公債費等はほぼ横ばいである。元利償還金等は平成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年度よりさらに減少し、実質公債費比率における分子全体としては着実に減となっている。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しかしながら、過去に実施した普通建設事業の財源及び職員の大量退職に伴う退職手当の財源として多額の地方債を発行した事により、現在も高い水準となっている。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ゴシック" panose="020B0600070205080204" pitchFamily="50" charset="-128"/>
              <a:ea typeface="ＭＳ Ｐゴシック" panose="020B0600070205080204" pitchFamily="50" charset="-128"/>
            </a:rPr>
            <a:t>　健全化法上、減債基金における満期一括償還型地方債については償還年数が</a:t>
          </a:r>
          <a:r>
            <a:rPr kumimoji="1" lang="en-US" altLang="ja-JP" sz="800">
              <a:latin typeface="ＭＳ Ｐゴシック" panose="020B0600070205080204" pitchFamily="50" charset="-128"/>
              <a:ea typeface="ＭＳ Ｐゴシック" panose="020B0600070205080204" pitchFamily="50" charset="-128"/>
            </a:rPr>
            <a:t>30</a:t>
          </a:r>
          <a:r>
            <a:rPr kumimoji="1" lang="ja-JP" altLang="en-US" sz="800">
              <a:latin typeface="ＭＳ Ｐゴシック" panose="020B0600070205080204" pitchFamily="50" charset="-128"/>
              <a:ea typeface="ＭＳ Ｐゴシック" panose="020B0600070205080204" pitchFamily="50" charset="-128"/>
            </a:rPr>
            <a:t>年を上限とするため、毎年発行額の</a:t>
          </a:r>
          <a:r>
            <a:rPr kumimoji="1" lang="en-US" altLang="ja-JP" sz="800">
              <a:latin typeface="ＭＳ Ｐゴシック" panose="020B0600070205080204" pitchFamily="50" charset="-128"/>
              <a:ea typeface="ＭＳ Ｐゴシック" panose="020B0600070205080204" pitchFamily="50" charset="-128"/>
            </a:rPr>
            <a:t>30</a:t>
          </a:r>
          <a:r>
            <a:rPr kumimoji="1" lang="ja-JP" altLang="en-US" sz="800">
              <a:latin typeface="ＭＳ Ｐゴシック" panose="020B0600070205080204" pitchFamily="50" charset="-128"/>
              <a:ea typeface="ＭＳ Ｐゴシック" panose="020B0600070205080204" pitchFamily="50" charset="-128"/>
            </a:rPr>
            <a:t>分の</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を積み立てるものと設定されているが、本市においては当該元金の１０年分は既に返済が済んでいることから、なお残る</a:t>
          </a:r>
          <a:r>
            <a:rPr kumimoji="1" lang="en-US" altLang="ja-JP" sz="800">
              <a:latin typeface="ＭＳ Ｐゴシック" panose="020B0600070205080204" pitchFamily="50" charset="-128"/>
              <a:ea typeface="ＭＳ Ｐゴシック" panose="020B0600070205080204" pitchFamily="50" charset="-128"/>
            </a:rPr>
            <a:t>20</a:t>
          </a:r>
          <a:r>
            <a:rPr kumimoji="1" lang="ja-JP" altLang="en-US" sz="800">
              <a:latin typeface="ＭＳ Ｐゴシック" panose="020B0600070205080204" pitchFamily="50" charset="-128"/>
              <a:ea typeface="ＭＳ Ｐゴシック" panose="020B0600070205080204" pitchFamily="50" charset="-128"/>
            </a:rPr>
            <a:t>年を償還年数とし、毎年度積立相当額を</a:t>
          </a:r>
          <a:r>
            <a:rPr kumimoji="1" lang="en-US" altLang="ja-JP" sz="800">
              <a:latin typeface="ＭＳ Ｐゴシック" panose="020B0600070205080204" pitchFamily="50" charset="-128"/>
              <a:ea typeface="ＭＳ Ｐゴシック" panose="020B0600070205080204" pitchFamily="50" charset="-128"/>
            </a:rPr>
            <a:t>20</a:t>
          </a:r>
          <a:r>
            <a:rPr kumimoji="1" lang="ja-JP" altLang="en-US" sz="800">
              <a:latin typeface="ＭＳ Ｐゴシック" panose="020B0600070205080204" pitchFamily="50" charset="-128"/>
              <a:ea typeface="ＭＳ Ｐゴシック" panose="020B0600070205080204" pitchFamily="50" charset="-128"/>
            </a:rPr>
            <a:t>分の</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として設定している。</a:t>
          </a:r>
          <a:r>
            <a:rPr kumimoji="1" lang="ja-JP" altLang="en-US" sz="800" b="0">
              <a:solidFill>
                <a:schemeClr val="tx1"/>
              </a:solidFill>
              <a:latin typeface="ＭＳ Ｐゴシック" panose="020B0600070205080204" pitchFamily="50" charset="-128"/>
              <a:ea typeface="ＭＳ Ｐゴシック" panose="020B0600070205080204" pitchFamily="50" charset="-128"/>
            </a:rPr>
            <a:t>毎年度、積立相当額を超える積立を行っており、</a:t>
          </a:r>
          <a:r>
            <a:rPr kumimoji="1" lang="ja-JP" altLang="en-US" sz="800">
              <a:latin typeface="ＭＳ Ｐゴシック" panose="020B0600070205080204" pitchFamily="50" charset="-128"/>
              <a:ea typeface="ＭＳ Ｐゴシック" panose="020B0600070205080204" pitchFamily="50" charset="-128"/>
            </a:rPr>
            <a:t>そのため積立不足は生じていない状態である。</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68.2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か年連続で減少している。これは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下水道事業が発行した企業債が減少したことなどにより、公営企業債等繰入</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見込額が減少となったことや地方債残高が減少したこと、それに加え充当可能基金の積み増しなどにより、比率の改善に寄与したものである。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が、将来負担比率の分子の構造に多くを占める要因については、過去に実施した普通建設事業や職員退職手当の財源として地方債を発行したことによるものである。また、公営企業債等繰入見込額も大きな割合を示しており、将来負担比率の改善をはかるには、次世代に負担を先送りしない責任ある財政運営のもと、全会計及び一部事務組合を含めた起債の抑制や、将来に備えた充当可能基金への積み増しなどによる改善を引き続き目指す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こ３か年の増減理由としては、積立では、財政調整基金への決算剰余金の積立、ふるさと応援寄附金の積立及び土地売払収入による積立などが増加している。取崩しとしては、下水道事業特別会計繰出金事業への取崩しや、地域環境基金活用事業への取崩しなどが主な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財政調整基金やその他の特定目的基金について、今後も目的を推進していくために、積立や取崩しを適切に行っていく見込である。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公共施設整備基金：公共施設の整備及び大規模改修に備えた財源確保のため。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福祉基金：社会福祉施設の整備その他社会福祉事業に要する費用に充てるため。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ふるさと応援基金：安心して子供を産み育てられるまちづくり事業やセーフコミュニティ事業など、寄附者の意思を汲んだ各事業に要する費用に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充てるため。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テクスピア大阪産業振興整備基金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テクスピア大阪の施設の維持管理に係る資金並びに市内の繊維産業をはじめとする地場産業の育成及び支援に係る事業に要する資金に充てるため。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泉大津市営住宅整備基金：市営住宅の整備事業の資金や借入金に係る償還金に充てるため。</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年度に設置した基金であり、増減理由としては、市の保有している土地の売払収入による積立の増である。</a:t>
          </a: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福祉基金：ここ３か年の増減理由としては、一般寄附金による積立による増、福祉基金事業への充当による取崩しの減である。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ここ３か年の増減理由としては、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ふるさと納税制度の拡充による指定寄附金が増加したことによる積立の増である。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テクスピア大阪産業振興整備基金：ここ３か年の増減理由としては、テクスピア大阪の貸付収入から施設の維持管理の必要経費を差し引いた額を積立てたことによる増である。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泉大津市営住宅整備基金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ここ３か年の増減理由としては、平成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年度に河原町住宅跡地の余剰地の売却による積立の増である。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をはじめとするその他の特定目的基金について、今後も目的を推進していくために、積立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取崩しを適切に行っていく見込である。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ここ３か年の増減理由としては、決算剰余金の積立、また各補正予算における財源調整の積立による増加である。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近年増加している災害等、また経済事情の変動等により財源不足に陥った場合に備え、毎年の収支状況を踏まえながら、</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今後においても、最低限の積立を行っていく見込みである。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年度に満期一括型地方債の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年間積立分の取り崩しを行う予定である。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1">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a:solidFill>
                <a:schemeClr val="tx1"/>
              </a:solidFill>
              <a:effectLst/>
              <a:latin typeface="ＭＳ Ｐゴシック" panose="020B0600070205080204" pitchFamily="50" charset="-128"/>
              <a:ea typeface="ＭＳ Ｐゴシック" panose="020B0600070205080204" pitchFamily="50" charset="-128"/>
              <a:cs typeface="+mn-cs"/>
            </a:rPr>
            <a:t>本市の減債基金残高は、全額満期一括型地方債の償還財源であり、決算統計においては計上されないものである。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a:solidFill>
                <a:schemeClr val="tx1"/>
              </a:solidFill>
              <a:effectLst/>
              <a:latin typeface="ＭＳ Ｐゴシック" panose="020B0600070205080204" pitchFamily="50" charset="-128"/>
              <a:ea typeface="ＭＳ Ｐゴシック" panose="020B0600070205080204" pitchFamily="50" charset="-128"/>
              <a:cs typeface="+mn-cs"/>
            </a:rPr>
            <a:t>そのため、左欄の残額は「</a:t>
          </a:r>
          <a:r>
            <a:rPr kumimoji="1" lang="en-US" altLang="ja-JP" sz="13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a:solidFill>
                <a:schemeClr val="tx1"/>
              </a:solidFill>
              <a:effectLst/>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a:solidFill>
                <a:schemeClr val="tx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b="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74,824
73,556
14.33
27,715,481
27,277,602
339,612
16,640,905
29,129,931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年度において基準財政収入額は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9,502,854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+210,387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千円）、基準財政需要額においては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12,781,683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としては前年度と同数値となった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本市の基準財政収入額はピーク時である平成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億円だったのに対し、平成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億円まで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落ち込んだが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億円以上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で推移してい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市税の公平かつ適正な賦課及び徴収による歳入の確保に努める。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xdr:cNvCxnSpPr/>
      </xdr:nvCxnSpPr>
      <xdr:spPr>
        <a:xfrm flipV="1">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経常経費充当一般財源等では、主に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79,344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45,703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増加したものの、公債費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171,659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69,327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千円それぞれ減少し、全体で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42,992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経常一般財源等では、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185,189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b="1">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歳入全体では、</a:t>
          </a:r>
          <a:r>
            <a:rPr kumimoji="1" lang="en-US" altLang="ja-JP" sz="1100" b="0">
              <a:solidFill>
                <a:schemeClr val="tx1"/>
              </a:solidFill>
              <a:effectLst/>
              <a:latin typeface="ＭＳ Ｐゴシック" panose="020B0600070205080204" pitchFamily="50" charset="-128"/>
              <a:ea typeface="ＭＳ Ｐゴシック" panose="020B0600070205080204" pitchFamily="50" charset="-128"/>
              <a:cs typeface="+mn-cs"/>
            </a:rPr>
            <a:t>338,325</a:t>
          </a:r>
          <a:r>
            <a:rPr kumimoji="1"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b="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これらの結果、平成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の悪化となった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今後も硬直した財政状況が続くことが想定されるため、引き続き事業費の圧縮等に努める。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63</xdr:row>
      <xdr:rowOff>41910</xdr:rowOff>
    </xdr:to>
    <xdr:cxnSp macro="">
      <xdr:nvCxnSpPr>
        <xdr:cNvPr id="130" name="直線コネクタ 129"/>
        <xdr:cNvCxnSpPr/>
      </xdr:nvCxnSpPr>
      <xdr:spPr>
        <a:xfrm>
          <a:off x="4114800" y="1076121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63</xdr:row>
      <xdr:rowOff>104648</xdr:rowOff>
    </xdr:to>
    <xdr:cxnSp macro="">
      <xdr:nvCxnSpPr>
        <xdr:cNvPr id="133" name="直線コネクタ 132"/>
        <xdr:cNvCxnSpPr/>
      </xdr:nvCxnSpPr>
      <xdr:spPr>
        <a:xfrm flipV="1">
          <a:off x="3225800" y="1076121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123952</xdr:rowOff>
    </xdr:to>
    <xdr:cxnSp macro="">
      <xdr:nvCxnSpPr>
        <xdr:cNvPr id="136" name="直線コネクタ 135"/>
        <xdr:cNvCxnSpPr/>
      </xdr:nvCxnSpPr>
      <xdr:spPr>
        <a:xfrm flipV="1">
          <a:off x="2336800" y="109059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64</xdr:row>
      <xdr:rowOff>762</xdr:rowOff>
    </xdr:to>
    <xdr:cxnSp macro="">
      <xdr:nvCxnSpPr>
        <xdr:cNvPr id="139" name="直線コネクタ 138"/>
        <xdr:cNvCxnSpPr/>
      </xdr:nvCxnSpPr>
      <xdr:spPr>
        <a:xfrm flipV="1">
          <a:off x="1447800" y="109253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0"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1" name="楕円 150"/>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52" name="テキスト ボックス 151"/>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3" name="楕円 152"/>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54" name="テキスト ボックス 153"/>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5" name="楕円 154"/>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159529</xdr:rowOff>
    </xdr:from>
    <xdr:ext cx="762000" cy="259045"/>
    <xdr:sp macro="" textlink="">
      <xdr:nvSpPr>
        <xdr:cNvPr id="156" name="テキスト ボックス 155"/>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7" name="楕円 156"/>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36339</xdr:rowOff>
    </xdr:from>
    <xdr:ext cx="762000" cy="259045"/>
    <xdr:sp macro="" textlink="">
      <xdr:nvSpPr>
        <xdr:cNvPr id="158" name="テキスト ボックス 157"/>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全国平均・大阪府平均・類似団体内平均値に比べていずれも下回っている。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職員数の削減、職員給与の抑制や各種手当等の見直しによるものである。今後も引き続き、この水準を維持するよう職員数の適正な管理に努めるものである。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物件費については、今後も事業費の圧縮に努める。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2445</xdr:rowOff>
    </xdr:from>
    <xdr:to>
      <xdr:col>23</xdr:col>
      <xdr:colOff>133350</xdr:colOff>
      <xdr:row>83</xdr:row>
      <xdr:rowOff>104327</xdr:rowOff>
    </xdr:to>
    <xdr:cxnSp macro="">
      <xdr:nvCxnSpPr>
        <xdr:cNvPr id="193" name="直線コネクタ 192"/>
        <xdr:cNvCxnSpPr/>
      </xdr:nvCxnSpPr>
      <xdr:spPr>
        <a:xfrm>
          <a:off x="4114800" y="14232795"/>
          <a:ext cx="8382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137981</xdr:rowOff>
    </xdr:from>
    <xdr:to>
      <xdr:col>19</xdr:col>
      <xdr:colOff>133350</xdr:colOff>
      <xdr:row>83</xdr:row>
      <xdr:rowOff>2445</xdr:rowOff>
    </xdr:to>
    <xdr:cxnSp macro="">
      <xdr:nvCxnSpPr>
        <xdr:cNvPr id="196" name="直線コネクタ 195"/>
        <xdr:cNvCxnSpPr/>
      </xdr:nvCxnSpPr>
      <xdr:spPr>
        <a:xfrm>
          <a:off x="3225800" y="14196881"/>
          <a:ext cx="889000" cy="3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137981</xdr:rowOff>
    </xdr:from>
    <xdr:to>
      <xdr:col>15</xdr:col>
      <xdr:colOff>82550</xdr:colOff>
      <xdr:row>82</xdr:row>
      <xdr:rowOff>171134</xdr:rowOff>
    </xdr:to>
    <xdr:cxnSp macro="">
      <xdr:nvCxnSpPr>
        <xdr:cNvPr id="199" name="直線コネクタ 198"/>
        <xdr:cNvCxnSpPr/>
      </xdr:nvCxnSpPr>
      <xdr:spPr>
        <a:xfrm flipV="1">
          <a:off x="2336800" y="14196881"/>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120045</xdr:rowOff>
    </xdr:from>
    <xdr:to>
      <xdr:col>11</xdr:col>
      <xdr:colOff>31750</xdr:colOff>
      <xdr:row>82</xdr:row>
      <xdr:rowOff>171134</xdr:rowOff>
    </xdr:to>
    <xdr:cxnSp macro="">
      <xdr:nvCxnSpPr>
        <xdr:cNvPr id="202" name="直線コネクタ 201"/>
        <xdr:cNvCxnSpPr/>
      </xdr:nvCxnSpPr>
      <xdr:spPr>
        <a:xfrm>
          <a:off x="1447800" y="14178945"/>
          <a:ext cx="889000" cy="5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53527</xdr:rowOff>
    </xdr:from>
    <xdr:to>
      <xdr:col>23</xdr:col>
      <xdr:colOff>184150</xdr:colOff>
      <xdr:row>83</xdr:row>
      <xdr:rowOff>155127</xdr:rowOff>
    </xdr:to>
    <xdr:sp macro="" textlink="">
      <xdr:nvSpPr>
        <xdr:cNvPr id="212" name="楕円 211"/>
        <xdr:cNvSpPr/>
      </xdr:nvSpPr>
      <xdr:spPr>
        <a:xfrm>
          <a:off x="4902200" y="142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70054</xdr:rowOff>
    </xdr:from>
    <xdr:ext cx="762000" cy="259045"/>
    <xdr:sp macro="" textlink="">
      <xdr:nvSpPr>
        <xdr:cNvPr id="213" name="人件費・物件費等の状況該当値テキスト"/>
        <xdr:cNvSpPr txBox="1"/>
      </xdr:nvSpPr>
      <xdr:spPr>
        <a:xfrm>
          <a:off x="5041900" y="141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123095</xdr:rowOff>
    </xdr:from>
    <xdr:to>
      <xdr:col>19</xdr:col>
      <xdr:colOff>184150</xdr:colOff>
      <xdr:row>83</xdr:row>
      <xdr:rowOff>53245</xdr:rowOff>
    </xdr:to>
    <xdr:sp macro="" textlink="">
      <xdr:nvSpPr>
        <xdr:cNvPr id="214" name="楕円 213"/>
        <xdr:cNvSpPr/>
      </xdr:nvSpPr>
      <xdr:spPr>
        <a:xfrm>
          <a:off x="4064000" y="141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63422</xdr:rowOff>
    </xdr:from>
    <xdr:ext cx="736600" cy="259045"/>
    <xdr:sp macro="" textlink="">
      <xdr:nvSpPr>
        <xdr:cNvPr id="215" name="テキスト ボックス 214"/>
        <xdr:cNvSpPr txBox="1"/>
      </xdr:nvSpPr>
      <xdr:spPr>
        <a:xfrm>
          <a:off x="3733800" y="1395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87181</xdr:rowOff>
    </xdr:from>
    <xdr:to>
      <xdr:col>15</xdr:col>
      <xdr:colOff>133350</xdr:colOff>
      <xdr:row>83</xdr:row>
      <xdr:rowOff>17331</xdr:rowOff>
    </xdr:to>
    <xdr:sp macro="" textlink="">
      <xdr:nvSpPr>
        <xdr:cNvPr id="216" name="楕円 215"/>
        <xdr:cNvSpPr/>
      </xdr:nvSpPr>
      <xdr:spPr>
        <a:xfrm>
          <a:off x="3175000" y="141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27508</xdr:rowOff>
    </xdr:from>
    <xdr:ext cx="762000" cy="259045"/>
    <xdr:sp macro="" textlink="">
      <xdr:nvSpPr>
        <xdr:cNvPr id="217" name="テキスト ボックス 216"/>
        <xdr:cNvSpPr txBox="1"/>
      </xdr:nvSpPr>
      <xdr:spPr>
        <a:xfrm>
          <a:off x="2844800" y="1391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120334</xdr:rowOff>
    </xdr:from>
    <xdr:to>
      <xdr:col>11</xdr:col>
      <xdr:colOff>82550</xdr:colOff>
      <xdr:row>83</xdr:row>
      <xdr:rowOff>50484</xdr:rowOff>
    </xdr:to>
    <xdr:sp macro="" textlink="">
      <xdr:nvSpPr>
        <xdr:cNvPr id="218" name="楕円 217"/>
        <xdr:cNvSpPr/>
      </xdr:nvSpPr>
      <xdr:spPr>
        <a:xfrm>
          <a:off x="2286000" y="141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60661</xdr:rowOff>
    </xdr:from>
    <xdr:ext cx="762000" cy="259045"/>
    <xdr:sp macro="" textlink="">
      <xdr:nvSpPr>
        <xdr:cNvPr id="219" name="テキスト ボックス 218"/>
        <xdr:cNvSpPr txBox="1"/>
      </xdr:nvSpPr>
      <xdr:spPr>
        <a:xfrm>
          <a:off x="1955800" y="1394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69245</xdr:rowOff>
    </xdr:from>
    <xdr:to>
      <xdr:col>7</xdr:col>
      <xdr:colOff>31750</xdr:colOff>
      <xdr:row>82</xdr:row>
      <xdr:rowOff>170845</xdr:rowOff>
    </xdr:to>
    <xdr:sp macro="" textlink="">
      <xdr:nvSpPr>
        <xdr:cNvPr id="220" name="楕円 219"/>
        <xdr:cNvSpPr/>
      </xdr:nvSpPr>
      <xdr:spPr>
        <a:xfrm>
          <a:off x="1397000" y="141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9572</xdr:rowOff>
    </xdr:from>
    <xdr:ext cx="762000" cy="259045"/>
    <xdr:sp macro="" textlink="">
      <xdr:nvSpPr>
        <xdr:cNvPr id="221" name="テキスト ボックス 220"/>
        <xdr:cNvSpPr txBox="1"/>
      </xdr:nvSpPr>
      <xdr:spPr>
        <a:xfrm>
          <a:off x="1066800" y="1389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26.4.1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ポイント台を推移している。平成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27.4.1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現在）以降、全国市平均、類似団体内平均値を下回っている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今後も引き続き給与の適正化に努める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117021</xdr:rowOff>
    </xdr:to>
    <xdr:cxnSp macro="">
      <xdr:nvCxnSpPr>
        <xdr:cNvPr id="257" name="直線コネクタ 256"/>
        <xdr:cNvCxnSpPr/>
      </xdr:nvCxnSpPr>
      <xdr:spPr>
        <a:xfrm>
          <a:off x="16179800" y="144843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82550</xdr:rowOff>
    </xdr:to>
    <xdr:cxnSp macro="">
      <xdr:nvCxnSpPr>
        <xdr:cNvPr id="260" name="直線コネクタ 259"/>
        <xdr:cNvCxnSpPr/>
      </xdr:nvCxnSpPr>
      <xdr:spPr>
        <a:xfrm>
          <a:off x="15290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99786</xdr:rowOff>
    </xdr:to>
    <xdr:cxnSp macro="">
      <xdr:nvCxnSpPr>
        <xdr:cNvPr id="263" name="直線コネクタ 262"/>
        <xdr:cNvCxnSpPr/>
      </xdr:nvCxnSpPr>
      <xdr:spPr>
        <a:xfrm flipV="1">
          <a:off x="14401800" y="144498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14514</xdr:rowOff>
    </xdr:to>
    <xdr:cxnSp macro="">
      <xdr:nvCxnSpPr>
        <xdr:cNvPr id="266" name="直線コネクタ 265"/>
        <xdr:cNvCxnSpPr/>
      </xdr:nvCxnSpPr>
      <xdr:spPr>
        <a:xfrm flipV="1">
          <a:off x="13512800" y="145015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6" name="楕円 275"/>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7" name="給与水準   （国との比較）該当値テキスト"/>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8" name="楕円 277"/>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9" name="テキスト ボックス 278"/>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0" name="楕円 279"/>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1" name="テキスト ボックス 280"/>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2" name="楕円 281"/>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3" name="テキスト ボックス 282"/>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4" name="楕円 283"/>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5" name="テキスト ボックス 284"/>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業務の民間委託推進、勧奨退職の実施（平成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団塊世代の大量退職への補充の抑制、技能労務職員の退職不補充などにより職員数を削減しており、全国平均、大阪府平均及び類似団体内平均値すべてにおいて、下回っている。また、採用については、今後の職員構成を鑑み、平準化を図っ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65617</xdr:rowOff>
    </xdr:from>
    <xdr:to>
      <xdr:col>81</xdr:col>
      <xdr:colOff>44450</xdr:colOff>
      <xdr:row>60</xdr:row>
      <xdr:rowOff>67628</xdr:rowOff>
    </xdr:to>
    <xdr:cxnSp macro="">
      <xdr:nvCxnSpPr>
        <xdr:cNvPr id="320" name="直線コネクタ 319"/>
        <xdr:cNvCxnSpPr/>
      </xdr:nvCxnSpPr>
      <xdr:spPr>
        <a:xfrm flipV="1">
          <a:off x="16179800" y="1035261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43497</xdr:rowOff>
    </xdr:from>
    <xdr:to>
      <xdr:col>77</xdr:col>
      <xdr:colOff>44450</xdr:colOff>
      <xdr:row>60</xdr:row>
      <xdr:rowOff>67628</xdr:rowOff>
    </xdr:to>
    <xdr:cxnSp macro="">
      <xdr:nvCxnSpPr>
        <xdr:cNvPr id="323" name="直線コネクタ 322"/>
        <xdr:cNvCxnSpPr/>
      </xdr:nvCxnSpPr>
      <xdr:spPr>
        <a:xfrm>
          <a:off x="15290800" y="1033049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23389</xdr:rowOff>
    </xdr:from>
    <xdr:to>
      <xdr:col>72</xdr:col>
      <xdr:colOff>203200</xdr:colOff>
      <xdr:row>60</xdr:row>
      <xdr:rowOff>43497</xdr:rowOff>
    </xdr:to>
    <xdr:cxnSp macro="">
      <xdr:nvCxnSpPr>
        <xdr:cNvPr id="326" name="直線コネクタ 325"/>
        <xdr:cNvCxnSpPr/>
      </xdr:nvCxnSpPr>
      <xdr:spPr>
        <a:xfrm>
          <a:off x="14401800" y="1031038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23389</xdr:rowOff>
    </xdr:from>
    <xdr:to>
      <xdr:col>68</xdr:col>
      <xdr:colOff>152400</xdr:colOff>
      <xdr:row>60</xdr:row>
      <xdr:rowOff>43497</xdr:rowOff>
    </xdr:to>
    <xdr:cxnSp macro="">
      <xdr:nvCxnSpPr>
        <xdr:cNvPr id="329" name="直線コネクタ 328"/>
        <xdr:cNvCxnSpPr/>
      </xdr:nvCxnSpPr>
      <xdr:spPr>
        <a:xfrm flipV="1">
          <a:off x="13512800" y="1031038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39" name="楕円 338"/>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31344</xdr:rowOff>
    </xdr:from>
    <xdr:ext cx="762000" cy="259045"/>
    <xdr:sp macro="" textlink="">
      <xdr:nvSpPr>
        <xdr:cNvPr id="340" name="定員管理の状況該当値テキスト"/>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16828</xdr:rowOff>
    </xdr:from>
    <xdr:to>
      <xdr:col>77</xdr:col>
      <xdr:colOff>95250</xdr:colOff>
      <xdr:row>60</xdr:row>
      <xdr:rowOff>118428</xdr:rowOff>
    </xdr:to>
    <xdr:sp macro="" textlink="">
      <xdr:nvSpPr>
        <xdr:cNvPr id="341" name="楕円 340"/>
        <xdr:cNvSpPr/>
      </xdr:nvSpPr>
      <xdr:spPr>
        <a:xfrm>
          <a:off x="16129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128605</xdr:rowOff>
    </xdr:from>
    <xdr:ext cx="736600" cy="259045"/>
    <xdr:sp macro="" textlink="">
      <xdr:nvSpPr>
        <xdr:cNvPr id="342" name="テキスト ボックス 341"/>
        <xdr:cNvSpPr txBox="1"/>
      </xdr:nvSpPr>
      <xdr:spPr>
        <a:xfrm>
          <a:off x="15798800" y="1007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164147</xdr:rowOff>
    </xdr:from>
    <xdr:to>
      <xdr:col>73</xdr:col>
      <xdr:colOff>44450</xdr:colOff>
      <xdr:row>60</xdr:row>
      <xdr:rowOff>94297</xdr:rowOff>
    </xdr:to>
    <xdr:sp macro="" textlink="">
      <xdr:nvSpPr>
        <xdr:cNvPr id="343" name="楕円 342"/>
        <xdr:cNvSpPr/>
      </xdr:nvSpPr>
      <xdr:spPr>
        <a:xfrm>
          <a:off x="15240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104474</xdr:rowOff>
    </xdr:from>
    <xdr:ext cx="762000" cy="259045"/>
    <xdr:sp macro="" textlink="">
      <xdr:nvSpPr>
        <xdr:cNvPr id="344" name="テキスト ボックス 343"/>
        <xdr:cNvSpPr txBox="1"/>
      </xdr:nvSpPr>
      <xdr:spPr>
        <a:xfrm>
          <a:off x="14909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144039</xdr:rowOff>
    </xdr:from>
    <xdr:to>
      <xdr:col>68</xdr:col>
      <xdr:colOff>203200</xdr:colOff>
      <xdr:row>60</xdr:row>
      <xdr:rowOff>74189</xdr:rowOff>
    </xdr:to>
    <xdr:sp macro="" textlink="">
      <xdr:nvSpPr>
        <xdr:cNvPr id="345" name="楕円 344"/>
        <xdr:cNvSpPr/>
      </xdr:nvSpPr>
      <xdr:spPr>
        <a:xfrm>
          <a:off x="14351000" y="102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84366</xdr:rowOff>
    </xdr:from>
    <xdr:ext cx="762000" cy="259045"/>
    <xdr:sp macro="" textlink="">
      <xdr:nvSpPr>
        <xdr:cNvPr id="346" name="テキスト ボックス 345"/>
        <xdr:cNvSpPr txBox="1"/>
      </xdr:nvSpPr>
      <xdr:spPr>
        <a:xfrm>
          <a:off x="14020800" y="1002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164147</xdr:rowOff>
    </xdr:from>
    <xdr:to>
      <xdr:col>64</xdr:col>
      <xdr:colOff>152400</xdr:colOff>
      <xdr:row>60</xdr:row>
      <xdr:rowOff>94297</xdr:rowOff>
    </xdr:to>
    <xdr:sp macro="" textlink="">
      <xdr:nvSpPr>
        <xdr:cNvPr id="347" name="楕円 346"/>
        <xdr:cNvSpPr/>
      </xdr:nvSpPr>
      <xdr:spPr>
        <a:xfrm>
          <a:off x="13462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104474</xdr:rowOff>
    </xdr:from>
    <xdr:ext cx="762000" cy="259045"/>
    <xdr:sp macro="" textlink="">
      <xdr:nvSpPr>
        <xdr:cNvPr id="348" name="テキスト ボックス 347"/>
        <xdr:cNvSpPr txBox="1"/>
      </xdr:nvSpPr>
      <xdr:spPr>
        <a:xfrm>
          <a:off x="13131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年度から起債許可基準である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％を超過していたが、平成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年度から起債許可基準を下回っている。しかしながら、全国平均・大阪府平均を大きく超えている。これは、過去に実施した普通建設事業や職員退職手当の財源として多額の地方債を発行したことが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今後も地方債を財源とする事業については、その必要性等を検討したうえで実施しなければならない。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117094</xdr:rowOff>
    </xdr:from>
    <xdr:to>
      <xdr:col>81</xdr:col>
      <xdr:colOff>44450</xdr:colOff>
      <xdr:row>43</xdr:row>
      <xdr:rowOff>32512</xdr:rowOff>
    </xdr:to>
    <xdr:cxnSp macro="">
      <xdr:nvCxnSpPr>
        <xdr:cNvPr id="379" name="直線コネクタ 378"/>
        <xdr:cNvCxnSpPr/>
      </xdr:nvCxnSpPr>
      <xdr:spPr>
        <a:xfrm flipV="1">
          <a:off x="16179800" y="731799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32512</xdr:rowOff>
    </xdr:from>
    <xdr:to>
      <xdr:col>77</xdr:col>
      <xdr:colOff>44450</xdr:colOff>
      <xdr:row>43</xdr:row>
      <xdr:rowOff>167640</xdr:rowOff>
    </xdr:to>
    <xdr:cxnSp macro="">
      <xdr:nvCxnSpPr>
        <xdr:cNvPr id="382" name="直線コネクタ 381"/>
        <xdr:cNvCxnSpPr/>
      </xdr:nvCxnSpPr>
      <xdr:spPr>
        <a:xfrm flipV="1">
          <a:off x="15290800" y="740486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78232</xdr:rowOff>
    </xdr:to>
    <xdr:cxnSp macro="">
      <xdr:nvCxnSpPr>
        <xdr:cNvPr id="385" name="直線コネクタ 384"/>
        <xdr:cNvCxnSpPr/>
      </xdr:nvCxnSpPr>
      <xdr:spPr>
        <a:xfrm flipV="1">
          <a:off x="14401800" y="753999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78232</xdr:rowOff>
    </xdr:from>
    <xdr:to>
      <xdr:col>68</xdr:col>
      <xdr:colOff>152400</xdr:colOff>
      <xdr:row>44</xdr:row>
      <xdr:rowOff>121666</xdr:rowOff>
    </xdr:to>
    <xdr:cxnSp macro="">
      <xdr:nvCxnSpPr>
        <xdr:cNvPr id="388" name="直線コネクタ 387"/>
        <xdr:cNvCxnSpPr/>
      </xdr:nvCxnSpPr>
      <xdr:spPr>
        <a:xfrm flipV="1">
          <a:off x="13512800" y="76220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66294</xdr:rowOff>
    </xdr:from>
    <xdr:to>
      <xdr:col>81</xdr:col>
      <xdr:colOff>95250</xdr:colOff>
      <xdr:row>42</xdr:row>
      <xdr:rowOff>167894</xdr:rowOff>
    </xdr:to>
    <xdr:sp macro="" textlink="">
      <xdr:nvSpPr>
        <xdr:cNvPr id="398" name="楕円 397"/>
        <xdr:cNvSpPr/>
      </xdr:nvSpPr>
      <xdr:spPr>
        <a:xfrm>
          <a:off x="169672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38371</xdr:rowOff>
    </xdr:from>
    <xdr:ext cx="762000" cy="259045"/>
    <xdr:sp macro="" textlink="">
      <xdr:nvSpPr>
        <xdr:cNvPr id="399" name="公債費負担の状況該当値テキスト"/>
        <xdr:cNvSpPr txBox="1"/>
      </xdr:nvSpPr>
      <xdr:spPr>
        <a:xfrm>
          <a:off x="17106900" y="72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153162</xdr:rowOff>
    </xdr:from>
    <xdr:to>
      <xdr:col>77</xdr:col>
      <xdr:colOff>95250</xdr:colOff>
      <xdr:row>43</xdr:row>
      <xdr:rowOff>83312</xdr:rowOff>
    </xdr:to>
    <xdr:sp macro="" textlink="">
      <xdr:nvSpPr>
        <xdr:cNvPr id="400" name="楕円 399"/>
        <xdr:cNvSpPr/>
      </xdr:nvSpPr>
      <xdr:spPr>
        <a:xfrm>
          <a:off x="16129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68089</xdr:rowOff>
    </xdr:from>
    <xdr:ext cx="736600" cy="259045"/>
    <xdr:sp macro="" textlink="">
      <xdr:nvSpPr>
        <xdr:cNvPr id="401" name="テキスト ボックス 400"/>
        <xdr:cNvSpPr txBox="1"/>
      </xdr:nvSpPr>
      <xdr:spPr>
        <a:xfrm>
          <a:off x="15798800" y="744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2" name="楕円 401"/>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3" name="テキスト ボックス 402"/>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27432</xdr:rowOff>
    </xdr:from>
    <xdr:to>
      <xdr:col>68</xdr:col>
      <xdr:colOff>203200</xdr:colOff>
      <xdr:row>44</xdr:row>
      <xdr:rowOff>129032</xdr:rowOff>
    </xdr:to>
    <xdr:sp macro="" textlink="">
      <xdr:nvSpPr>
        <xdr:cNvPr id="404" name="楕円 403"/>
        <xdr:cNvSpPr/>
      </xdr:nvSpPr>
      <xdr:spPr>
        <a:xfrm>
          <a:off x="14351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113809</xdr:rowOff>
    </xdr:from>
    <xdr:ext cx="762000" cy="259045"/>
    <xdr:sp macro="" textlink="">
      <xdr:nvSpPr>
        <xdr:cNvPr id="405" name="テキスト ボックス 404"/>
        <xdr:cNvSpPr txBox="1"/>
      </xdr:nvSpPr>
      <xdr:spPr>
        <a:xfrm>
          <a:off x="14020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70866</xdr:rowOff>
    </xdr:from>
    <xdr:to>
      <xdr:col>64</xdr:col>
      <xdr:colOff>152400</xdr:colOff>
      <xdr:row>45</xdr:row>
      <xdr:rowOff>1016</xdr:rowOff>
    </xdr:to>
    <xdr:sp macro="" textlink="">
      <xdr:nvSpPr>
        <xdr:cNvPr id="406" name="楕円 405"/>
        <xdr:cNvSpPr/>
      </xdr:nvSpPr>
      <xdr:spPr>
        <a:xfrm>
          <a:off x="13462000" y="76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157243</xdr:rowOff>
    </xdr:from>
    <xdr:ext cx="762000" cy="259045"/>
    <xdr:sp macro="" textlink="">
      <xdr:nvSpPr>
        <xdr:cNvPr id="407" name="テキスト ボックス 406"/>
        <xdr:cNvSpPr txBox="1"/>
      </xdr:nvSpPr>
      <xdr:spPr>
        <a:xfrm>
          <a:off x="13131800" y="77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68.2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％と対前年度比▲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年連続で改善した。これは地方債現在高が減少していることや、土地開発公社の保有土地の買戻しを行ったことによるものであるが、依然高い数値を示している。今後も地方債を財源とする事業については、後年度の公債費負担を考慮のうえ、可能な限り発行額の抑制に努め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23266</xdr:rowOff>
    </xdr:from>
    <xdr:to>
      <xdr:col>81</xdr:col>
      <xdr:colOff>44450</xdr:colOff>
      <xdr:row>19</xdr:row>
      <xdr:rowOff>79604</xdr:rowOff>
    </xdr:to>
    <xdr:cxnSp macro="">
      <xdr:nvCxnSpPr>
        <xdr:cNvPr id="439" name="直線コネクタ 438"/>
        <xdr:cNvCxnSpPr/>
      </xdr:nvCxnSpPr>
      <xdr:spPr>
        <a:xfrm flipV="1">
          <a:off x="16179800" y="3109366"/>
          <a:ext cx="838200" cy="2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79604</xdr:rowOff>
    </xdr:from>
    <xdr:to>
      <xdr:col>77</xdr:col>
      <xdr:colOff>44450</xdr:colOff>
      <xdr:row>20</xdr:row>
      <xdr:rowOff>164897</xdr:rowOff>
    </xdr:to>
    <xdr:cxnSp macro="">
      <xdr:nvCxnSpPr>
        <xdr:cNvPr id="442" name="直線コネクタ 441"/>
        <xdr:cNvCxnSpPr/>
      </xdr:nvCxnSpPr>
      <xdr:spPr>
        <a:xfrm flipV="1">
          <a:off x="15290800" y="3337154"/>
          <a:ext cx="889000" cy="2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164897</xdr:rowOff>
    </xdr:from>
    <xdr:to>
      <xdr:col>72</xdr:col>
      <xdr:colOff>203200</xdr:colOff>
      <xdr:row>22</xdr:row>
      <xdr:rowOff>18898</xdr:rowOff>
    </xdr:to>
    <xdr:cxnSp macro="">
      <xdr:nvCxnSpPr>
        <xdr:cNvPr id="445" name="直線コネクタ 444"/>
        <xdr:cNvCxnSpPr/>
      </xdr:nvCxnSpPr>
      <xdr:spPr>
        <a:xfrm flipV="1">
          <a:off x="14401800" y="3593897"/>
          <a:ext cx="889000" cy="19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18898</xdr:rowOff>
    </xdr:from>
    <xdr:to>
      <xdr:col>68</xdr:col>
      <xdr:colOff>152400</xdr:colOff>
      <xdr:row>23</xdr:row>
      <xdr:rowOff>10566</xdr:rowOff>
    </xdr:to>
    <xdr:cxnSp macro="">
      <xdr:nvCxnSpPr>
        <xdr:cNvPr id="448" name="直線コネクタ 447"/>
        <xdr:cNvCxnSpPr/>
      </xdr:nvCxnSpPr>
      <xdr:spPr>
        <a:xfrm flipV="1">
          <a:off x="13512800" y="3790798"/>
          <a:ext cx="889000" cy="16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143916</xdr:rowOff>
    </xdr:from>
    <xdr:to>
      <xdr:col>81</xdr:col>
      <xdr:colOff>95250</xdr:colOff>
      <xdr:row>18</xdr:row>
      <xdr:rowOff>74066</xdr:rowOff>
    </xdr:to>
    <xdr:sp macro="" textlink="">
      <xdr:nvSpPr>
        <xdr:cNvPr id="458" name="楕円 457"/>
        <xdr:cNvSpPr/>
      </xdr:nvSpPr>
      <xdr:spPr>
        <a:xfrm>
          <a:off x="16967200" y="30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115993</xdr:rowOff>
    </xdr:from>
    <xdr:ext cx="762000" cy="259045"/>
    <xdr:sp macro="" textlink="">
      <xdr:nvSpPr>
        <xdr:cNvPr id="459" name="将来負担の状況該当値テキスト"/>
        <xdr:cNvSpPr txBox="1"/>
      </xdr:nvSpPr>
      <xdr:spPr>
        <a:xfrm>
          <a:off x="17106900" y="30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28804</xdr:rowOff>
    </xdr:from>
    <xdr:to>
      <xdr:col>77</xdr:col>
      <xdr:colOff>95250</xdr:colOff>
      <xdr:row>19</xdr:row>
      <xdr:rowOff>130404</xdr:rowOff>
    </xdr:to>
    <xdr:sp macro="" textlink="">
      <xdr:nvSpPr>
        <xdr:cNvPr id="460" name="楕円 459"/>
        <xdr:cNvSpPr/>
      </xdr:nvSpPr>
      <xdr:spPr>
        <a:xfrm>
          <a:off x="16129000" y="32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115181</xdr:rowOff>
    </xdr:from>
    <xdr:ext cx="736600" cy="259045"/>
    <xdr:sp macro="" textlink="">
      <xdr:nvSpPr>
        <xdr:cNvPr id="461" name="テキスト ボックス 460"/>
        <xdr:cNvSpPr txBox="1"/>
      </xdr:nvSpPr>
      <xdr:spPr>
        <a:xfrm>
          <a:off x="15798800" y="337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114097</xdr:rowOff>
    </xdr:from>
    <xdr:to>
      <xdr:col>73</xdr:col>
      <xdr:colOff>44450</xdr:colOff>
      <xdr:row>21</xdr:row>
      <xdr:rowOff>44247</xdr:rowOff>
    </xdr:to>
    <xdr:sp macro="" textlink="">
      <xdr:nvSpPr>
        <xdr:cNvPr id="462" name="楕円 461"/>
        <xdr:cNvSpPr/>
      </xdr:nvSpPr>
      <xdr:spPr>
        <a:xfrm>
          <a:off x="15240000" y="35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29024</xdr:rowOff>
    </xdr:from>
    <xdr:ext cx="762000" cy="259045"/>
    <xdr:sp macro="" textlink="">
      <xdr:nvSpPr>
        <xdr:cNvPr id="463" name="テキスト ボックス 462"/>
        <xdr:cNvSpPr txBox="1"/>
      </xdr:nvSpPr>
      <xdr:spPr>
        <a:xfrm>
          <a:off x="14909800" y="362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139548</xdr:rowOff>
    </xdr:from>
    <xdr:to>
      <xdr:col>68</xdr:col>
      <xdr:colOff>203200</xdr:colOff>
      <xdr:row>22</xdr:row>
      <xdr:rowOff>69698</xdr:rowOff>
    </xdr:to>
    <xdr:sp macro="" textlink="">
      <xdr:nvSpPr>
        <xdr:cNvPr id="464" name="楕円 463"/>
        <xdr:cNvSpPr/>
      </xdr:nvSpPr>
      <xdr:spPr>
        <a:xfrm>
          <a:off x="14351000" y="37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54475</xdr:rowOff>
    </xdr:from>
    <xdr:ext cx="762000" cy="259045"/>
    <xdr:sp macro="" textlink="">
      <xdr:nvSpPr>
        <xdr:cNvPr id="465" name="テキスト ボックス 464"/>
        <xdr:cNvSpPr txBox="1"/>
      </xdr:nvSpPr>
      <xdr:spPr>
        <a:xfrm>
          <a:off x="14020800" y="382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131216</xdr:rowOff>
    </xdr:from>
    <xdr:to>
      <xdr:col>64</xdr:col>
      <xdr:colOff>152400</xdr:colOff>
      <xdr:row>23</xdr:row>
      <xdr:rowOff>61366</xdr:rowOff>
    </xdr:to>
    <xdr:sp macro="" textlink="">
      <xdr:nvSpPr>
        <xdr:cNvPr id="466" name="楕円 465"/>
        <xdr:cNvSpPr/>
      </xdr:nvSpPr>
      <xdr:spPr>
        <a:xfrm>
          <a:off x="13462000" y="39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46143</xdr:rowOff>
    </xdr:from>
    <xdr:ext cx="762000" cy="259045"/>
    <xdr:sp macro="" textlink="">
      <xdr:nvSpPr>
        <xdr:cNvPr id="467" name="テキスト ボックス 466"/>
        <xdr:cNvSpPr txBox="1"/>
      </xdr:nvSpPr>
      <xdr:spPr>
        <a:xfrm>
          <a:off x="13131800" y="398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74,824
73,556
14.33
27,715,481
27,277,602
339,612
16,640,905
29,129,931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経常収支比率に占める人件費の割合は、全国平均・大阪府平均・類似団体内平均値</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いずれにおいても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下回っている。前年度と比較すると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職員数増による職員給、共済費の増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35</xdr:row>
      <xdr:rowOff>1270</xdr:rowOff>
    </xdr:to>
    <xdr:cxnSp macro="">
      <xdr:nvCxnSpPr>
        <xdr:cNvPr id="66" name="直線コネクタ 65"/>
        <xdr:cNvCxnSpPr/>
      </xdr:nvCxnSpPr>
      <xdr:spPr>
        <a:xfrm>
          <a:off x="3987800" y="596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31750</xdr:rowOff>
    </xdr:to>
    <xdr:cxnSp macro="">
      <xdr:nvCxnSpPr>
        <xdr:cNvPr id="69" name="直線コネクタ 68"/>
        <xdr:cNvCxnSpPr/>
      </xdr:nvCxnSpPr>
      <xdr:spPr>
        <a:xfrm flipV="1">
          <a:off x="3098800" y="596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130810</xdr:rowOff>
    </xdr:to>
    <xdr:cxnSp macro="">
      <xdr:nvCxnSpPr>
        <xdr:cNvPr id="72" name="直線コネクタ 71"/>
        <xdr:cNvCxnSpPr/>
      </xdr:nvCxnSpPr>
      <xdr:spPr>
        <a:xfrm flipV="1">
          <a:off x="2209800" y="603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130810</xdr:rowOff>
    </xdr:to>
    <xdr:cxnSp macro="">
      <xdr:nvCxnSpPr>
        <xdr:cNvPr id="75" name="直線コネクタ 74"/>
        <xdr:cNvCxnSpPr/>
      </xdr:nvCxnSpPr>
      <xdr:spPr>
        <a:xfrm>
          <a:off x="1320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ポイント増加した。これは旧市民会館の解体工事費や消防庁舎の解体工事費が大幅に増したことによる増加である。全国平均・類似団体内平均</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値と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比較すると下回る水準で推移しているが、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事業費の抑制などによ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例年の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水準を維持できるよう努めてい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かなければならない。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92710</xdr:rowOff>
    </xdr:to>
    <xdr:cxnSp macro="">
      <xdr:nvCxnSpPr>
        <xdr:cNvPr id="125" name="直線コネクタ 124"/>
        <xdr:cNvCxnSpPr/>
      </xdr:nvCxnSpPr>
      <xdr:spPr>
        <a:xfrm>
          <a:off x="15671800" y="2618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74422</xdr:rowOff>
    </xdr:to>
    <xdr:cxnSp macro="">
      <xdr:nvCxnSpPr>
        <xdr:cNvPr id="128" name="直線コネクタ 127"/>
        <xdr:cNvCxnSpPr/>
      </xdr:nvCxnSpPr>
      <xdr:spPr>
        <a:xfrm flipV="1">
          <a:off x="14782800" y="2618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163576</xdr:rowOff>
    </xdr:from>
    <xdr:to>
      <xdr:col>73</xdr:col>
      <xdr:colOff>180975</xdr:colOff>
      <xdr:row>15</xdr:row>
      <xdr:rowOff>74422</xdr:rowOff>
    </xdr:to>
    <xdr:cxnSp macro="">
      <xdr:nvCxnSpPr>
        <xdr:cNvPr id="131" name="直線コネクタ 130"/>
        <xdr:cNvCxnSpPr/>
      </xdr:nvCxnSpPr>
      <xdr:spPr>
        <a:xfrm>
          <a:off x="13893800" y="25638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163576</xdr:rowOff>
    </xdr:to>
    <xdr:cxnSp macro="">
      <xdr:nvCxnSpPr>
        <xdr:cNvPr id="134" name="直線コネクタ 133"/>
        <xdr:cNvCxnSpPr/>
      </xdr:nvCxnSpPr>
      <xdr:spPr>
        <a:xfrm>
          <a:off x="13004800" y="24815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23622</xdr:rowOff>
    </xdr:from>
    <xdr:to>
      <xdr:col>74</xdr:col>
      <xdr:colOff>31750</xdr:colOff>
      <xdr:row>15</xdr:row>
      <xdr:rowOff>125222</xdr:rowOff>
    </xdr:to>
    <xdr:sp macro="" textlink="">
      <xdr:nvSpPr>
        <xdr:cNvPr id="148" name="楕円 147"/>
        <xdr:cNvSpPr/>
      </xdr:nvSpPr>
      <xdr:spPr>
        <a:xfrm>
          <a:off x="14732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49" name="テキスト ボックス 148"/>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112776</xdr:rowOff>
    </xdr:from>
    <xdr:to>
      <xdr:col>69</xdr:col>
      <xdr:colOff>142875</xdr:colOff>
      <xdr:row>15</xdr:row>
      <xdr:rowOff>42926</xdr:rowOff>
    </xdr:to>
    <xdr:sp macro="" textlink="">
      <xdr:nvSpPr>
        <xdr:cNvPr id="150" name="楕円 149"/>
        <xdr:cNvSpPr/>
      </xdr:nvSpPr>
      <xdr:spPr>
        <a:xfrm>
          <a:off x="13843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53103</xdr:rowOff>
    </xdr:from>
    <xdr:ext cx="762000" cy="259045"/>
    <xdr:sp macro="" textlink="">
      <xdr:nvSpPr>
        <xdr:cNvPr id="151" name="テキスト ボックス 150"/>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2" name="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3" name="テキスト ボックス 152"/>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扶助費については、大阪府平均と比較すると下回ってはいるものの、類似団体内平均値・全国平均と比較すると上回っている。この要因としては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子ども医療助成や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障がい者総合支援費関連の上昇が著しい</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400" b="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施設型給付費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等に係る扶助費の増加傾向は、今後も続くと見込んでいる。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39915</xdr:rowOff>
    </xdr:from>
    <xdr:to>
      <xdr:col>24</xdr:col>
      <xdr:colOff>25400</xdr:colOff>
      <xdr:row>58</xdr:row>
      <xdr:rowOff>127000</xdr:rowOff>
    </xdr:to>
    <xdr:cxnSp macro="">
      <xdr:nvCxnSpPr>
        <xdr:cNvPr id="188" name="直線コネクタ 187"/>
        <xdr:cNvCxnSpPr/>
      </xdr:nvCxnSpPr>
      <xdr:spPr>
        <a:xfrm>
          <a:off x="3987800" y="99840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39915</xdr:rowOff>
    </xdr:from>
    <xdr:to>
      <xdr:col>19</xdr:col>
      <xdr:colOff>187325</xdr:colOff>
      <xdr:row>58</xdr:row>
      <xdr:rowOff>94343</xdr:rowOff>
    </xdr:to>
    <xdr:cxnSp macro="">
      <xdr:nvCxnSpPr>
        <xdr:cNvPr id="191" name="直線コネクタ 190"/>
        <xdr:cNvCxnSpPr/>
      </xdr:nvCxnSpPr>
      <xdr:spPr>
        <a:xfrm flipV="1">
          <a:off x="3098800" y="9984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124278</xdr:rowOff>
    </xdr:from>
    <xdr:to>
      <xdr:col>15</xdr:col>
      <xdr:colOff>98425</xdr:colOff>
      <xdr:row>58</xdr:row>
      <xdr:rowOff>94343</xdr:rowOff>
    </xdr:to>
    <xdr:cxnSp macro="">
      <xdr:nvCxnSpPr>
        <xdr:cNvPr id="194" name="直線コネクタ 193"/>
        <xdr:cNvCxnSpPr/>
      </xdr:nvCxnSpPr>
      <xdr:spPr>
        <a:xfrm>
          <a:off x="2209800" y="98969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124278</xdr:rowOff>
    </xdr:to>
    <xdr:cxnSp macro="">
      <xdr:nvCxnSpPr>
        <xdr:cNvPr id="197" name="直線コネクタ 196"/>
        <xdr:cNvCxnSpPr/>
      </xdr:nvCxnSpPr>
      <xdr:spPr>
        <a:xfrm>
          <a:off x="1320800" y="9853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160565</xdr:rowOff>
    </xdr:from>
    <xdr:to>
      <xdr:col>20</xdr:col>
      <xdr:colOff>38100</xdr:colOff>
      <xdr:row>58</xdr:row>
      <xdr:rowOff>90715</xdr:rowOff>
    </xdr:to>
    <xdr:sp macro="" textlink="">
      <xdr:nvSpPr>
        <xdr:cNvPr id="209" name="楕円 208"/>
        <xdr:cNvSpPr/>
      </xdr:nvSpPr>
      <xdr:spPr>
        <a:xfrm>
          <a:off x="3937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75492</xdr:rowOff>
    </xdr:from>
    <xdr:ext cx="736600" cy="259045"/>
    <xdr:sp macro="" textlink="">
      <xdr:nvSpPr>
        <xdr:cNvPr id="210" name="テキスト ボックス 209"/>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1" name="楕円 210"/>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2" name="テキスト ボックス 211"/>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73478</xdr:rowOff>
    </xdr:from>
    <xdr:to>
      <xdr:col>11</xdr:col>
      <xdr:colOff>60325</xdr:colOff>
      <xdr:row>58</xdr:row>
      <xdr:rowOff>3628</xdr:rowOff>
    </xdr:to>
    <xdr:sp macro="" textlink="">
      <xdr:nvSpPr>
        <xdr:cNvPr id="213" name="楕円 212"/>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14" name="テキスト ボックス 213"/>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5" name="楕円 214"/>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16" name="テキスト ボックス 215"/>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その他について、平成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年度は類似団体内平均値と比較して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ポイント上回っており、これは繰出金が主な要因となっている。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繰出金のうち下水道事業に対する繰出が多額であること、また、近年では介護保険事業特別会計や後期高齢者医療特別会計（後期高齢者医療広域連合への負担金含む）への繰出金が毎年増えており、繰出金に係る経常収支比率は、今後もこの水準が続くものと考えら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15966</xdr:rowOff>
    </xdr:from>
    <xdr:to>
      <xdr:col>82</xdr:col>
      <xdr:colOff>107950</xdr:colOff>
      <xdr:row>58</xdr:row>
      <xdr:rowOff>68217</xdr:rowOff>
    </xdr:to>
    <xdr:cxnSp macro="">
      <xdr:nvCxnSpPr>
        <xdr:cNvPr id="251" name="直線コネクタ 250"/>
        <xdr:cNvCxnSpPr/>
      </xdr:nvCxnSpPr>
      <xdr:spPr>
        <a:xfrm>
          <a:off x="15671800" y="996006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15966</xdr:rowOff>
    </xdr:from>
    <xdr:to>
      <xdr:col>78</xdr:col>
      <xdr:colOff>69850</xdr:colOff>
      <xdr:row>58</xdr:row>
      <xdr:rowOff>42091</xdr:rowOff>
    </xdr:to>
    <xdr:cxnSp macro="">
      <xdr:nvCxnSpPr>
        <xdr:cNvPr id="254" name="直線コネクタ 253"/>
        <xdr:cNvCxnSpPr/>
      </xdr:nvCxnSpPr>
      <xdr:spPr>
        <a:xfrm flipV="1">
          <a:off x="14782800" y="99600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42091</xdr:rowOff>
    </xdr:from>
    <xdr:to>
      <xdr:col>73</xdr:col>
      <xdr:colOff>180975</xdr:colOff>
      <xdr:row>58</xdr:row>
      <xdr:rowOff>48623</xdr:rowOff>
    </xdr:to>
    <xdr:cxnSp macro="">
      <xdr:nvCxnSpPr>
        <xdr:cNvPr id="257" name="直線コネクタ 256"/>
        <xdr:cNvCxnSpPr/>
      </xdr:nvCxnSpPr>
      <xdr:spPr>
        <a:xfrm flipV="1">
          <a:off x="13893800" y="99861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48623</xdr:rowOff>
    </xdr:from>
    <xdr:to>
      <xdr:col>69</xdr:col>
      <xdr:colOff>92075</xdr:colOff>
      <xdr:row>58</xdr:row>
      <xdr:rowOff>55154</xdr:rowOff>
    </xdr:to>
    <xdr:cxnSp macro="">
      <xdr:nvCxnSpPr>
        <xdr:cNvPr id="260" name="直線コネクタ 259"/>
        <xdr:cNvCxnSpPr/>
      </xdr:nvCxnSpPr>
      <xdr:spPr>
        <a:xfrm flipV="1">
          <a:off x="13004800" y="99927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17417</xdr:rowOff>
    </xdr:from>
    <xdr:to>
      <xdr:col>82</xdr:col>
      <xdr:colOff>158750</xdr:colOff>
      <xdr:row>58</xdr:row>
      <xdr:rowOff>119017</xdr:rowOff>
    </xdr:to>
    <xdr:sp macro="" textlink="">
      <xdr:nvSpPr>
        <xdr:cNvPr id="270" name="楕円 269"/>
        <xdr:cNvSpPr/>
      </xdr:nvSpPr>
      <xdr:spPr>
        <a:xfrm>
          <a:off x="164592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160944</xdr:rowOff>
    </xdr:from>
    <xdr:ext cx="762000" cy="259045"/>
    <xdr:sp macro="" textlink="">
      <xdr:nvSpPr>
        <xdr:cNvPr id="271" name="その他該当値テキスト"/>
        <xdr:cNvSpPr txBox="1"/>
      </xdr:nvSpPr>
      <xdr:spPr>
        <a:xfrm>
          <a:off x="16598900" y="993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136616</xdr:rowOff>
    </xdr:from>
    <xdr:to>
      <xdr:col>78</xdr:col>
      <xdr:colOff>120650</xdr:colOff>
      <xdr:row>58</xdr:row>
      <xdr:rowOff>66766</xdr:rowOff>
    </xdr:to>
    <xdr:sp macro="" textlink="">
      <xdr:nvSpPr>
        <xdr:cNvPr id="272" name="楕円 271"/>
        <xdr:cNvSpPr/>
      </xdr:nvSpPr>
      <xdr:spPr>
        <a:xfrm>
          <a:off x="156210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51543</xdr:rowOff>
    </xdr:from>
    <xdr:ext cx="736600" cy="259045"/>
    <xdr:sp macro="" textlink="">
      <xdr:nvSpPr>
        <xdr:cNvPr id="273" name="テキスト ボックス 272"/>
        <xdr:cNvSpPr txBox="1"/>
      </xdr:nvSpPr>
      <xdr:spPr>
        <a:xfrm>
          <a:off x="15290800" y="999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162741</xdr:rowOff>
    </xdr:from>
    <xdr:to>
      <xdr:col>74</xdr:col>
      <xdr:colOff>31750</xdr:colOff>
      <xdr:row>58</xdr:row>
      <xdr:rowOff>92891</xdr:rowOff>
    </xdr:to>
    <xdr:sp macro="" textlink="">
      <xdr:nvSpPr>
        <xdr:cNvPr id="274" name="楕円 273"/>
        <xdr:cNvSpPr/>
      </xdr:nvSpPr>
      <xdr:spPr>
        <a:xfrm>
          <a:off x="14732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77668</xdr:rowOff>
    </xdr:from>
    <xdr:ext cx="762000" cy="259045"/>
    <xdr:sp macro="" textlink="">
      <xdr:nvSpPr>
        <xdr:cNvPr id="275" name="テキスト ボックス 274"/>
        <xdr:cNvSpPr txBox="1"/>
      </xdr:nvSpPr>
      <xdr:spPr>
        <a:xfrm>
          <a:off x="14401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169273</xdr:rowOff>
    </xdr:from>
    <xdr:to>
      <xdr:col>69</xdr:col>
      <xdr:colOff>142875</xdr:colOff>
      <xdr:row>58</xdr:row>
      <xdr:rowOff>99423</xdr:rowOff>
    </xdr:to>
    <xdr:sp macro="" textlink="">
      <xdr:nvSpPr>
        <xdr:cNvPr id="276" name="楕円 275"/>
        <xdr:cNvSpPr/>
      </xdr:nvSpPr>
      <xdr:spPr>
        <a:xfrm>
          <a:off x="13843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84200</xdr:rowOff>
    </xdr:from>
    <xdr:ext cx="762000" cy="259045"/>
    <xdr:sp macro="" textlink="">
      <xdr:nvSpPr>
        <xdr:cNvPr id="277" name="テキスト ボックス 276"/>
        <xdr:cNvSpPr txBox="1"/>
      </xdr:nvSpPr>
      <xdr:spPr>
        <a:xfrm>
          <a:off x="13512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xdr:rowOff>
    </xdr:from>
    <xdr:to>
      <xdr:col>65</xdr:col>
      <xdr:colOff>53975</xdr:colOff>
      <xdr:row>58</xdr:row>
      <xdr:rowOff>105954</xdr:rowOff>
    </xdr:to>
    <xdr:sp macro="" textlink="">
      <xdr:nvSpPr>
        <xdr:cNvPr id="278" name="楕円 277"/>
        <xdr:cNvSpPr/>
      </xdr:nvSpPr>
      <xdr:spPr>
        <a:xfrm>
          <a:off x="12954000" y="99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90731</xdr:rowOff>
    </xdr:from>
    <xdr:ext cx="762000" cy="259045"/>
    <xdr:sp macro="" textlink="">
      <xdr:nvSpPr>
        <xdr:cNvPr id="279" name="テキスト ボックス 278"/>
        <xdr:cNvSpPr txBox="1"/>
      </xdr:nvSpPr>
      <xdr:spPr>
        <a:xfrm>
          <a:off x="12623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類似団体内平均値を下回る結果となった。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年度から引き続きほぼ横ばいである。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年度と比べ減少している要因は、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病院事業会計への繰出金が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億円超で推移していたが、平成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ことが要因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71483</xdr:rowOff>
    </xdr:from>
    <xdr:to>
      <xdr:col>82</xdr:col>
      <xdr:colOff>107950</xdr:colOff>
      <xdr:row>36</xdr:row>
      <xdr:rowOff>84546</xdr:rowOff>
    </xdr:to>
    <xdr:cxnSp macro="">
      <xdr:nvCxnSpPr>
        <xdr:cNvPr id="313" name="直線コネクタ 312"/>
        <xdr:cNvCxnSpPr/>
      </xdr:nvCxnSpPr>
      <xdr:spPr>
        <a:xfrm flipV="1">
          <a:off x="15671800" y="62436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84546</xdr:rowOff>
    </xdr:from>
    <xdr:to>
      <xdr:col>78</xdr:col>
      <xdr:colOff>69850</xdr:colOff>
      <xdr:row>36</xdr:row>
      <xdr:rowOff>84546</xdr:rowOff>
    </xdr:to>
    <xdr:cxnSp macro="">
      <xdr:nvCxnSpPr>
        <xdr:cNvPr id="316" name="直線コネクタ 315"/>
        <xdr:cNvCxnSpPr/>
      </xdr:nvCxnSpPr>
      <xdr:spPr>
        <a:xfrm>
          <a:off x="14782800" y="6256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84546</xdr:rowOff>
    </xdr:from>
    <xdr:to>
      <xdr:col>73</xdr:col>
      <xdr:colOff>180975</xdr:colOff>
      <xdr:row>37</xdr:row>
      <xdr:rowOff>30661</xdr:rowOff>
    </xdr:to>
    <xdr:cxnSp macro="">
      <xdr:nvCxnSpPr>
        <xdr:cNvPr id="319" name="直線コネクタ 318"/>
        <xdr:cNvCxnSpPr/>
      </xdr:nvCxnSpPr>
      <xdr:spPr>
        <a:xfrm flipV="1">
          <a:off x="13893800" y="625674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30661</xdr:rowOff>
    </xdr:from>
    <xdr:to>
      <xdr:col>69</xdr:col>
      <xdr:colOff>92075</xdr:colOff>
      <xdr:row>37</xdr:row>
      <xdr:rowOff>37193</xdr:rowOff>
    </xdr:to>
    <xdr:cxnSp macro="">
      <xdr:nvCxnSpPr>
        <xdr:cNvPr id="322" name="直線コネクタ 321"/>
        <xdr:cNvCxnSpPr/>
      </xdr:nvCxnSpPr>
      <xdr:spPr>
        <a:xfrm flipV="1">
          <a:off x="13004800" y="637431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32" name="楕円 331"/>
        <xdr:cNvSpPr/>
      </xdr:nvSpPr>
      <xdr:spPr>
        <a:xfrm>
          <a:off x="164592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37210</xdr:rowOff>
    </xdr:from>
    <xdr:ext cx="762000" cy="259045"/>
    <xdr:sp macro="" textlink="">
      <xdr:nvSpPr>
        <xdr:cNvPr id="333" name="補助費等該当値テキスト"/>
        <xdr:cNvSpPr txBox="1"/>
      </xdr:nvSpPr>
      <xdr:spPr>
        <a:xfrm>
          <a:off x="16598900" y="603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33746</xdr:rowOff>
    </xdr:from>
    <xdr:to>
      <xdr:col>78</xdr:col>
      <xdr:colOff>120650</xdr:colOff>
      <xdr:row>36</xdr:row>
      <xdr:rowOff>135346</xdr:rowOff>
    </xdr:to>
    <xdr:sp macro="" textlink="">
      <xdr:nvSpPr>
        <xdr:cNvPr id="334" name="楕円 333"/>
        <xdr:cNvSpPr/>
      </xdr:nvSpPr>
      <xdr:spPr>
        <a:xfrm>
          <a:off x="15621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145523</xdr:rowOff>
    </xdr:from>
    <xdr:ext cx="736600" cy="259045"/>
    <xdr:sp macro="" textlink="">
      <xdr:nvSpPr>
        <xdr:cNvPr id="335" name="テキスト ボックス 334"/>
        <xdr:cNvSpPr txBox="1"/>
      </xdr:nvSpPr>
      <xdr:spPr>
        <a:xfrm>
          <a:off x="15290800" y="597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33746</xdr:rowOff>
    </xdr:from>
    <xdr:to>
      <xdr:col>74</xdr:col>
      <xdr:colOff>31750</xdr:colOff>
      <xdr:row>36</xdr:row>
      <xdr:rowOff>135346</xdr:rowOff>
    </xdr:to>
    <xdr:sp macro="" textlink="">
      <xdr:nvSpPr>
        <xdr:cNvPr id="336" name="楕円 335"/>
        <xdr:cNvSpPr/>
      </xdr:nvSpPr>
      <xdr:spPr>
        <a:xfrm>
          <a:off x="14732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145523</xdr:rowOff>
    </xdr:from>
    <xdr:ext cx="762000" cy="259045"/>
    <xdr:sp macro="" textlink="">
      <xdr:nvSpPr>
        <xdr:cNvPr id="337" name="テキスト ボックス 336"/>
        <xdr:cNvSpPr txBox="1"/>
      </xdr:nvSpPr>
      <xdr:spPr>
        <a:xfrm>
          <a:off x="14401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151311</xdr:rowOff>
    </xdr:from>
    <xdr:to>
      <xdr:col>69</xdr:col>
      <xdr:colOff>142875</xdr:colOff>
      <xdr:row>37</xdr:row>
      <xdr:rowOff>81461</xdr:rowOff>
    </xdr:to>
    <xdr:sp macro="" textlink="">
      <xdr:nvSpPr>
        <xdr:cNvPr id="338" name="楕円 337"/>
        <xdr:cNvSpPr/>
      </xdr:nvSpPr>
      <xdr:spPr>
        <a:xfrm>
          <a:off x="13843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66238</xdr:rowOff>
    </xdr:from>
    <xdr:ext cx="762000" cy="259045"/>
    <xdr:sp macro="" textlink="">
      <xdr:nvSpPr>
        <xdr:cNvPr id="339" name="テキスト ボックス 338"/>
        <xdr:cNvSpPr txBox="1"/>
      </xdr:nvSpPr>
      <xdr:spPr>
        <a:xfrm>
          <a:off x="13512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157843</xdr:rowOff>
    </xdr:from>
    <xdr:to>
      <xdr:col>65</xdr:col>
      <xdr:colOff>53975</xdr:colOff>
      <xdr:row>37</xdr:row>
      <xdr:rowOff>87993</xdr:rowOff>
    </xdr:to>
    <xdr:sp macro="" textlink="">
      <xdr:nvSpPr>
        <xdr:cNvPr id="340" name="楕円 339"/>
        <xdr:cNvSpPr/>
      </xdr:nvSpPr>
      <xdr:spPr>
        <a:xfrm>
          <a:off x="12954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72770</xdr:rowOff>
    </xdr:from>
    <xdr:ext cx="762000" cy="259045"/>
    <xdr:sp macro="" textlink="">
      <xdr:nvSpPr>
        <xdr:cNvPr id="341" name="テキスト ボックス 340"/>
        <xdr:cNvSpPr txBox="1"/>
      </xdr:nvSpPr>
      <xdr:spPr>
        <a:xfrm>
          <a:off x="12623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年度は、類似団体内平均値と比較して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過去に大規模な普通建設事業を短期間に実施したことや、退職者の増加に伴い退職手当支払額が増加し、これらの財源として地方債を発行したことによるもので、経常収支比率を押し上げる最大の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今後も厳しい財政状況が続くことが予想されることから、地方債の発行にあたっては、基準財政需要額算入の有無も検討したうえで、発行を可能な限り抑制していく。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12700</xdr:rowOff>
    </xdr:to>
    <xdr:cxnSp macro="">
      <xdr:nvCxnSpPr>
        <xdr:cNvPr id="371" name="直線コネクタ 370"/>
        <xdr:cNvCxnSpPr/>
      </xdr:nvCxnSpPr>
      <xdr:spPr>
        <a:xfrm flipV="1">
          <a:off x="3987800" y="133537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53848</xdr:rowOff>
    </xdr:to>
    <xdr:cxnSp macro="">
      <xdr:nvCxnSpPr>
        <xdr:cNvPr id="374" name="直線コネクタ 373"/>
        <xdr:cNvCxnSpPr/>
      </xdr:nvCxnSpPr>
      <xdr:spPr>
        <a:xfrm flipV="1">
          <a:off x="3098800" y="133858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53848</xdr:rowOff>
    </xdr:to>
    <xdr:cxnSp macro="">
      <xdr:nvCxnSpPr>
        <xdr:cNvPr id="377" name="直線コネクタ 376"/>
        <xdr:cNvCxnSpPr/>
      </xdr:nvCxnSpPr>
      <xdr:spPr>
        <a:xfrm>
          <a:off x="2209800" y="133995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127000</xdr:rowOff>
    </xdr:to>
    <xdr:cxnSp macro="">
      <xdr:nvCxnSpPr>
        <xdr:cNvPr id="380" name="直線コネクタ 379"/>
        <xdr:cNvCxnSpPr/>
      </xdr:nvCxnSpPr>
      <xdr:spPr>
        <a:xfrm flipV="1">
          <a:off x="1320800" y="133995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90" name="楕円 389"/>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91"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2" name="楕円 391"/>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3" name="テキスト ボックス 392"/>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4" name="楕円 393"/>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95" name="テキスト ボックス 394"/>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6" name="楕円 395"/>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7" name="テキスト ボックス 396"/>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8" name="楕円 397"/>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9" name="テキスト ボックス 398"/>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公債費を除いた経常収支比率は、平成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大阪府平均及び類似団体内平均値</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いずれにおいても上回る結果となった。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本市の経常収支比率は、非常に硬直した状態である。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各性質別経費の項目で述べているとおり、経常収支比率の数値は現状の水準で推移する見通しではあるが、今後の地方債償還終了による公債費の逓減と特別会計、企業会計の収支改善に伴う繰出金の減額を待たなければ、その改善は極めて厳しいと考える。当面の間は現状の水準から悪化しないように努めるものと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90424</xdr:rowOff>
    </xdr:to>
    <xdr:cxnSp macro="">
      <xdr:nvCxnSpPr>
        <xdr:cNvPr id="430" name="直線コネクタ 429"/>
        <xdr:cNvCxnSpPr/>
      </xdr:nvCxnSpPr>
      <xdr:spPr>
        <a:xfrm>
          <a:off x="15671800" y="133537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76708</xdr:rowOff>
    </xdr:to>
    <xdr:cxnSp macro="">
      <xdr:nvCxnSpPr>
        <xdr:cNvPr id="433" name="直線コネクタ 432"/>
        <xdr:cNvCxnSpPr/>
      </xdr:nvCxnSpPr>
      <xdr:spPr>
        <a:xfrm flipV="1">
          <a:off x="14782800" y="133537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78</xdr:row>
      <xdr:rowOff>122428</xdr:rowOff>
    </xdr:to>
    <xdr:cxnSp macro="">
      <xdr:nvCxnSpPr>
        <xdr:cNvPr id="436" name="直線コネクタ 435"/>
        <xdr:cNvCxnSpPr/>
      </xdr:nvCxnSpPr>
      <xdr:spPr>
        <a:xfrm flipV="1">
          <a:off x="13893800" y="13449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122428</xdr:rowOff>
    </xdr:to>
    <xdr:cxnSp macro="">
      <xdr:nvCxnSpPr>
        <xdr:cNvPr id="439" name="直線コネクタ 438"/>
        <xdr:cNvCxnSpPr/>
      </xdr:nvCxnSpPr>
      <xdr:spPr>
        <a:xfrm>
          <a:off x="13004800" y="134406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9" name="楕円 448"/>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50"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51" name="楕円 450"/>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41673</xdr:rowOff>
    </xdr:from>
    <xdr:ext cx="736600" cy="259045"/>
    <xdr:sp macro="" textlink="">
      <xdr:nvSpPr>
        <xdr:cNvPr id="452" name="テキスト ボックス 451"/>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3" name="楕円 452"/>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4" name="テキスト ボックス 453"/>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5" name="楕円 454"/>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56" name="テキスト ボックス 455"/>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7" name="楕円 456"/>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8" name="テキスト ボックス 457"/>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143040</xdr:rowOff>
    </xdr:from>
    <xdr:to>
      <xdr:col>29</xdr:col>
      <xdr:colOff>127000</xdr:colOff>
      <xdr:row>18</xdr:row>
      <xdr:rowOff>17710</xdr:rowOff>
    </xdr:to>
    <xdr:cxnSp macro="">
      <xdr:nvCxnSpPr>
        <xdr:cNvPr id="50" name="直線コネクタ 49"/>
        <xdr:cNvCxnSpPr/>
      </xdr:nvCxnSpPr>
      <xdr:spPr bwMode="auto">
        <a:xfrm flipV="1">
          <a:off x="5003800" y="3105315"/>
          <a:ext cx="647700" cy="46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17710</xdr:rowOff>
    </xdr:from>
    <xdr:to>
      <xdr:col>26</xdr:col>
      <xdr:colOff>50800</xdr:colOff>
      <xdr:row>18</xdr:row>
      <xdr:rowOff>26187</xdr:rowOff>
    </xdr:to>
    <xdr:cxnSp macro="">
      <xdr:nvCxnSpPr>
        <xdr:cNvPr id="53" name="直線コネクタ 52"/>
        <xdr:cNvCxnSpPr/>
      </xdr:nvCxnSpPr>
      <xdr:spPr bwMode="auto">
        <a:xfrm flipV="1">
          <a:off x="4305300" y="3151435"/>
          <a:ext cx="698500" cy="8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107569</xdr:rowOff>
    </xdr:from>
    <xdr:to>
      <xdr:col>22</xdr:col>
      <xdr:colOff>114300</xdr:colOff>
      <xdr:row>18</xdr:row>
      <xdr:rowOff>26187</xdr:rowOff>
    </xdr:to>
    <xdr:cxnSp macro="">
      <xdr:nvCxnSpPr>
        <xdr:cNvPr id="56" name="直線コネクタ 55"/>
        <xdr:cNvCxnSpPr/>
      </xdr:nvCxnSpPr>
      <xdr:spPr bwMode="auto">
        <a:xfrm>
          <a:off x="3606800" y="3069844"/>
          <a:ext cx="698500" cy="9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107569</xdr:rowOff>
    </xdr:from>
    <xdr:to>
      <xdr:col>18</xdr:col>
      <xdr:colOff>177800</xdr:colOff>
      <xdr:row>18</xdr:row>
      <xdr:rowOff>21558</xdr:rowOff>
    </xdr:to>
    <xdr:cxnSp macro="">
      <xdr:nvCxnSpPr>
        <xdr:cNvPr id="59" name="直線コネクタ 58"/>
        <xdr:cNvCxnSpPr/>
      </xdr:nvCxnSpPr>
      <xdr:spPr bwMode="auto">
        <a:xfrm flipV="1">
          <a:off x="2908300" y="3069844"/>
          <a:ext cx="698500" cy="85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92240</xdr:rowOff>
    </xdr:from>
    <xdr:to>
      <xdr:col>29</xdr:col>
      <xdr:colOff>177800</xdr:colOff>
      <xdr:row>18</xdr:row>
      <xdr:rowOff>22390</xdr:rowOff>
    </xdr:to>
    <xdr:sp macro="" textlink="">
      <xdr:nvSpPr>
        <xdr:cNvPr id="69" name="楕円 68"/>
        <xdr:cNvSpPr/>
      </xdr:nvSpPr>
      <xdr:spPr bwMode="auto">
        <a:xfrm>
          <a:off x="5600700" y="305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64317</xdr:rowOff>
    </xdr:from>
    <xdr:ext cx="762000" cy="259045"/>
    <xdr:sp macro="" textlink="">
      <xdr:nvSpPr>
        <xdr:cNvPr id="70" name="人口1人当たり決算額の推移該当値テキスト130"/>
        <xdr:cNvSpPr txBox="1"/>
      </xdr:nvSpPr>
      <xdr:spPr>
        <a:xfrm>
          <a:off x="5740400" y="302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138360</xdr:rowOff>
    </xdr:from>
    <xdr:to>
      <xdr:col>26</xdr:col>
      <xdr:colOff>101600</xdr:colOff>
      <xdr:row>18</xdr:row>
      <xdr:rowOff>68510</xdr:rowOff>
    </xdr:to>
    <xdr:sp macro="" textlink="">
      <xdr:nvSpPr>
        <xdr:cNvPr id="71" name="楕円 70"/>
        <xdr:cNvSpPr/>
      </xdr:nvSpPr>
      <xdr:spPr bwMode="auto">
        <a:xfrm>
          <a:off x="4953000" y="3100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53287</xdr:rowOff>
    </xdr:from>
    <xdr:ext cx="736600" cy="259045"/>
    <xdr:sp macro="" textlink="">
      <xdr:nvSpPr>
        <xdr:cNvPr id="72" name="テキスト ボックス 71"/>
        <xdr:cNvSpPr txBox="1"/>
      </xdr:nvSpPr>
      <xdr:spPr>
        <a:xfrm>
          <a:off x="4622800" y="318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146837</xdr:rowOff>
    </xdr:from>
    <xdr:to>
      <xdr:col>22</xdr:col>
      <xdr:colOff>165100</xdr:colOff>
      <xdr:row>18</xdr:row>
      <xdr:rowOff>76987</xdr:rowOff>
    </xdr:to>
    <xdr:sp macro="" textlink="">
      <xdr:nvSpPr>
        <xdr:cNvPr id="73" name="楕円 72"/>
        <xdr:cNvSpPr/>
      </xdr:nvSpPr>
      <xdr:spPr bwMode="auto">
        <a:xfrm>
          <a:off x="4254500" y="310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61765</xdr:rowOff>
    </xdr:from>
    <xdr:ext cx="762000" cy="259045"/>
    <xdr:sp macro="" textlink="">
      <xdr:nvSpPr>
        <xdr:cNvPr id="74" name="テキスト ボックス 73"/>
        <xdr:cNvSpPr txBox="1"/>
      </xdr:nvSpPr>
      <xdr:spPr>
        <a:xfrm>
          <a:off x="3924300" y="31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56769</xdr:rowOff>
    </xdr:from>
    <xdr:to>
      <xdr:col>19</xdr:col>
      <xdr:colOff>38100</xdr:colOff>
      <xdr:row>17</xdr:row>
      <xdr:rowOff>158369</xdr:rowOff>
    </xdr:to>
    <xdr:sp macro="" textlink="">
      <xdr:nvSpPr>
        <xdr:cNvPr id="75" name="楕円 74"/>
        <xdr:cNvSpPr/>
      </xdr:nvSpPr>
      <xdr:spPr bwMode="auto">
        <a:xfrm>
          <a:off x="3556000" y="301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143146</xdr:rowOff>
    </xdr:from>
    <xdr:ext cx="762000" cy="259045"/>
    <xdr:sp macro="" textlink="">
      <xdr:nvSpPr>
        <xdr:cNvPr id="76" name="テキスト ボックス 75"/>
        <xdr:cNvSpPr txBox="1"/>
      </xdr:nvSpPr>
      <xdr:spPr>
        <a:xfrm>
          <a:off x="3225800" y="310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142208</xdr:rowOff>
    </xdr:from>
    <xdr:to>
      <xdr:col>15</xdr:col>
      <xdr:colOff>101600</xdr:colOff>
      <xdr:row>18</xdr:row>
      <xdr:rowOff>72358</xdr:rowOff>
    </xdr:to>
    <xdr:sp macro="" textlink="">
      <xdr:nvSpPr>
        <xdr:cNvPr id="77" name="楕円 76"/>
        <xdr:cNvSpPr/>
      </xdr:nvSpPr>
      <xdr:spPr bwMode="auto">
        <a:xfrm>
          <a:off x="2857500" y="310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57135</xdr:rowOff>
    </xdr:from>
    <xdr:ext cx="762000" cy="259045"/>
    <xdr:sp macro="" textlink="">
      <xdr:nvSpPr>
        <xdr:cNvPr id="78" name="テキスト ボックス 77"/>
        <xdr:cNvSpPr txBox="1"/>
      </xdr:nvSpPr>
      <xdr:spPr>
        <a:xfrm>
          <a:off x="2527300" y="319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282742</xdr:rowOff>
    </xdr:from>
    <xdr:to>
      <xdr:col>29</xdr:col>
      <xdr:colOff>127000</xdr:colOff>
      <xdr:row>35</xdr:row>
      <xdr:rowOff>39479</xdr:rowOff>
    </xdr:to>
    <xdr:cxnSp macro="">
      <xdr:nvCxnSpPr>
        <xdr:cNvPr id="113" name="直線コネクタ 112"/>
        <xdr:cNvCxnSpPr/>
      </xdr:nvCxnSpPr>
      <xdr:spPr bwMode="auto">
        <a:xfrm>
          <a:off x="5003800" y="6550192"/>
          <a:ext cx="647700" cy="9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212431</xdr:rowOff>
    </xdr:from>
    <xdr:to>
      <xdr:col>26</xdr:col>
      <xdr:colOff>50800</xdr:colOff>
      <xdr:row>34</xdr:row>
      <xdr:rowOff>282742</xdr:rowOff>
    </xdr:to>
    <xdr:cxnSp macro="">
      <xdr:nvCxnSpPr>
        <xdr:cNvPr id="116" name="直線コネクタ 115"/>
        <xdr:cNvCxnSpPr/>
      </xdr:nvCxnSpPr>
      <xdr:spPr bwMode="auto">
        <a:xfrm>
          <a:off x="4305300" y="6479881"/>
          <a:ext cx="698500" cy="70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54011</xdr:rowOff>
    </xdr:from>
    <xdr:to>
      <xdr:col>22</xdr:col>
      <xdr:colOff>114300</xdr:colOff>
      <xdr:row>34</xdr:row>
      <xdr:rowOff>212431</xdr:rowOff>
    </xdr:to>
    <xdr:cxnSp macro="">
      <xdr:nvCxnSpPr>
        <xdr:cNvPr id="119" name="直線コネクタ 118"/>
        <xdr:cNvCxnSpPr/>
      </xdr:nvCxnSpPr>
      <xdr:spPr bwMode="auto">
        <a:xfrm>
          <a:off x="3606800" y="6321461"/>
          <a:ext cx="698500" cy="158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128731</xdr:rowOff>
    </xdr:from>
    <xdr:to>
      <xdr:col>18</xdr:col>
      <xdr:colOff>177800</xdr:colOff>
      <xdr:row>34</xdr:row>
      <xdr:rowOff>54011</xdr:rowOff>
    </xdr:to>
    <xdr:cxnSp macro="">
      <xdr:nvCxnSpPr>
        <xdr:cNvPr id="122" name="直線コネクタ 121"/>
        <xdr:cNvCxnSpPr/>
      </xdr:nvCxnSpPr>
      <xdr:spPr bwMode="auto">
        <a:xfrm>
          <a:off x="2908300" y="6053281"/>
          <a:ext cx="698500" cy="268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331579</xdr:rowOff>
    </xdr:from>
    <xdr:to>
      <xdr:col>29</xdr:col>
      <xdr:colOff>177800</xdr:colOff>
      <xdr:row>35</xdr:row>
      <xdr:rowOff>90279</xdr:rowOff>
    </xdr:to>
    <xdr:sp macro="" textlink="">
      <xdr:nvSpPr>
        <xdr:cNvPr id="132" name="楕円 131"/>
        <xdr:cNvSpPr/>
      </xdr:nvSpPr>
      <xdr:spPr bwMode="auto">
        <a:xfrm>
          <a:off x="5600700" y="6599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176656</xdr:rowOff>
    </xdr:from>
    <xdr:ext cx="762000" cy="259045"/>
    <xdr:sp macro="" textlink="">
      <xdr:nvSpPr>
        <xdr:cNvPr id="133" name="人口1人当たり決算額の推移該当値テキスト445"/>
        <xdr:cNvSpPr txBox="1"/>
      </xdr:nvSpPr>
      <xdr:spPr>
        <a:xfrm>
          <a:off x="5740400" y="644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231942</xdr:rowOff>
    </xdr:from>
    <xdr:to>
      <xdr:col>26</xdr:col>
      <xdr:colOff>101600</xdr:colOff>
      <xdr:row>34</xdr:row>
      <xdr:rowOff>333542</xdr:rowOff>
    </xdr:to>
    <xdr:sp macro="" textlink="">
      <xdr:nvSpPr>
        <xdr:cNvPr id="134" name="楕円 133"/>
        <xdr:cNvSpPr/>
      </xdr:nvSpPr>
      <xdr:spPr bwMode="auto">
        <a:xfrm>
          <a:off x="4953000" y="649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819</xdr:rowOff>
    </xdr:from>
    <xdr:ext cx="736600" cy="259045"/>
    <xdr:sp macro="" textlink="">
      <xdr:nvSpPr>
        <xdr:cNvPr id="135" name="テキスト ボックス 134"/>
        <xdr:cNvSpPr txBox="1"/>
      </xdr:nvSpPr>
      <xdr:spPr>
        <a:xfrm>
          <a:off x="4622800" y="626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161631</xdr:rowOff>
    </xdr:from>
    <xdr:to>
      <xdr:col>22</xdr:col>
      <xdr:colOff>165100</xdr:colOff>
      <xdr:row>34</xdr:row>
      <xdr:rowOff>263231</xdr:rowOff>
    </xdr:to>
    <xdr:sp macro="" textlink="">
      <xdr:nvSpPr>
        <xdr:cNvPr id="136" name="楕円 135"/>
        <xdr:cNvSpPr/>
      </xdr:nvSpPr>
      <xdr:spPr bwMode="auto">
        <a:xfrm>
          <a:off x="4254500" y="642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273408</xdr:rowOff>
    </xdr:from>
    <xdr:ext cx="762000" cy="259045"/>
    <xdr:sp macro="" textlink="">
      <xdr:nvSpPr>
        <xdr:cNvPr id="137" name="テキスト ボックス 136"/>
        <xdr:cNvSpPr txBox="1"/>
      </xdr:nvSpPr>
      <xdr:spPr>
        <a:xfrm>
          <a:off x="3924300" y="61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3211</xdr:rowOff>
    </xdr:from>
    <xdr:to>
      <xdr:col>19</xdr:col>
      <xdr:colOff>38100</xdr:colOff>
      <xdr:row>34</xdr:row>
      <xdr:rowOff>104811</xdr:rowOff>
    </xdr:to>
    <xdr:sp macro="" textlink="">
      <xdr:nvSpPr>
        <xdr:cNvPr id="138" name="楕円 137"/>
        <xdr:cNvSpPr/>
      </xdr:nvSpPr>
      <xdr:spPr bwMode="auto">
        <a:xfrm>
          <a:off x="3556000" y="627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114988</xdr:rowOff>
    </xdr:from>
    <xdr:ext cx="762000" cy="259045"/>
    <xdr:sp macro="" textlink="">
      <xdr:nvSpPr>
        <xdr:cNvPr id="139" name="テキスト ボックス 138"/>
        <xdr:cNvSpPr txBox="1"/>
      </xdr:nvSpPr>
      <xdr:spPr>
        <a:xfrm>
          <a:off x="3225800" y="60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77931</xdr:rowOff>
    </xdr:from>
    <xdr:to>
      <xdr:col>15</xdr:col>
      <xdr:colOff>101600</xdr:colOff>
      <xdr:row>33</xdr:row>
      <xdr:rowOff>179531</xdr:rowOff>
    </xdr:to>
    <xdr:sp macro="" textlink="">
      <xdr:nvSpPr>
        <xdr:cNvPr id="140" name="楕円 139"/>
        <xdr:cNvSpPr/>
      </xdr:nvSpPr>
      <xdr:spPr bwMode="auto">
        <a:xfrm>
          <a:off x="2857500" y="6002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18258</xdr:rowOff>
    </xdr:from>
    <xdr:ext cx="762000" cy="259045"/>
    <xdr:sp macro="" textlink="">
      <xdr:nvSpPr>
        <xdr:cNvPr id="141" name="テキスト ボックス 140"/>
        <xdr:cNvSpPr txBox="1"/>
      </xdr:nvSpPr>
      <xdr:spPr>
        <a:xfrm>
          <a:off x="2527300" y="577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74,824
73,556
14.33
27,715,481
27,277,602
339,612
16,640,905
29,129,931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147568</xdr:rowOff>
    </xdr:from>
    <xdr:to>
      <xdr:col>24</xdr:col>
      <xdr:colOff>63500</xdr:colOff>
      <xdr:row>38</xdr:row>
      <xdr:rowOff>1435</xdr:rowOff>
    </xdr:to>
    <xdr:cxnSp macro="">
      <xdr:nvCxnSpPr>
        <xdr:cNvPr id="61" name="直線コネクタ 60"/>
        <xdr:cNvCxnSpPr/>
      </xdr:nvCxnSpPr>
      <xdr:spPr>
        <a:xfrm flipV="1">
          <a:off x="3797300" y="6491218"/>
          <a:ext cx="8382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162960</xdr:rowOff>
    </xdr:from>
    <xdr:to>
      <xdr:col>19</xdr:col>
      <xdr:colOff>177800</xdr:colOff>
      <xdr:row>38</xdr:row>
      <xdr:rowOff>1435</xdr:rowOff>
    </xdr:to>
    <xdr:cxnSp macro="">
      <xdr:nvCxnSpPr>
        <xdr:cNvPr id="64" name="直線コネクタ 63"/>
        <xdr:cNvCxnSpPr/>
      </xdr:nvCxnSpPr>
      <xdr:spPr>
        <a:xfrm>
          <a:off x="2908300" y="6506610"/>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57804</xdr:rowOff>
    </xdr:from>
    <xdr:to>
      <xdr:col>15</xdr:col>
      <xdr:colOff>50800</xdr:colOff>
      <xdr:row>37</xdr:row>
      <xdr:rowOff>162960</xdr:rowOff>
    </xdr:to>
    <xdr:cxnSp macro="">
      <xdr:nvCxnSpPr>
        <xdr:cNvPr id="67" name="直線コネクタ 66"/>
        <xdr:cNvCxnSpPr/>
      </xdr:nvCxnSpPr>
      <xdr:spPr>
        <a:xfrm>
          <a:off x="2019300" y="640145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57804</xdr:rowOff>
    </xdr:from>
    <xdr:to>
      <xdr:col>10</xdr:col>
      <xdr:colOff>114300</xdr:colOff>
      <xdr:row>37</xdr:row>
      <xdr:rowOff>140633</xdr:rowOff>
    </xdr:to>
    <xdr:cxnSp macro="">
      <xdr:nvCxnSpPr>
        <xdr:cNvPr id="70" name="直線コネクタ 69"/>
        <xdr:cNvCxnSpPr/>
      </xdr:nvCxnSpPr>
      <xdr:spPr>
        <a:xfrm flipV="1">
          <a:off x="1130300" y="6401454"/>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96768</xdr:rowOff>
    </xdr:from>
    <xdr:to>
      <xdr:col>24</xdr:col>
      <xdr:colOff>114300</xdr:colOff>
      <xdr:row>38</xdr:row>
      <xdr:rowOff>26918</xdr:rowOff>
    </xdr:to>
    <xdr:sp macro="" textlink="">
      <xdr:nvSpPr>
        <xdr:cNvPr id="80" name="楕円 79"/>
        <xdr:cNvSpPr/>
      </xdr:nvSpPr>
      <xdr:spPr>
        <a:xfrm>
          <a:off x="4584700" y="64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75195</xdr:rowOff>
    </xdr:from>
    <xdr:ext cx="534377" cy="259045"/>
    <xdr:sp macro="" textlink="">
      <xdr:nvSpPr>
        <xdr:cNvPr id="81" name="人件費該当値テキスト"/>
        <xdr:cNvSpPr txBox="1"/>
      </xdr:nvSpPr>
      <xdr:spPr>
        <a:xfrm>
          <a:off x="4686300" y="64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122085</xdr:rowOff>
    </xdr:from>
    <xdr:to>
      <xdr:col>20</xdr:col>
      <xdr:colOff>38100</xdr:colOff>
      <xdr:row>38</xdr:row>
      <xdr:rowOff>52236</xdr:rowOff>
    </xdr:to>
    <xdr:sp macro="" textlink="">
      <xdr:nvSpPr>
        <xdr:cNvPr id="82" name="楕円 81"/>
        <xdr:cNvSpPr/>
      </xdr:nvSpPr>
      <xdr:spPr>
        <a:xfrm>
          <a:off x="3746500" y="6465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43362</xdr:rowOff>
    </xdr:from>
    <xdr:ext cx="534377" cy="259045"/>
    <xdr:sp macro="" textlink="">
      <xdr:nvSpPr>
        <xdr:cNvPr id="83" name="テキスト ボックス 82"/>
        <xdr:cNvSpPr txBox="1"/>
      </xdr:nvSpPr>
      <xdr:spPr>
        <a:xfrm>
          <a:off x="3530111" y="65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112160</xdr:rowOff>
    </xdr:from>
    <xdr:to>
      <xdr:col>15</xdr:col>
      <xdr:colOff>101600</xdr:colOff>
      <xdr:row>38</xdr:row>
      <xdr:rowOff>42311</xdr:rowOff>
    </xdr:to>
    <xdr:sp macro="" textlink="">
      <xdr:nvSpPr>
        <xdr:cNvPr id="84" name="楕円 83"/>
        <xdr:cNvSpPr/>
      </xdr:nvSpPr>
      <xdr:spPr>
        <a:xfrm>
          <a:off x="2857500" y="6455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33437</xdr:rowOff>
    </xdr:from>
    <xdr:ext cx="534377" cy="259045"/>
    <xdr:sp macro="" textlink="">
      <xdr:nvSpPr>
        <xdr:cNvPr id="85" name="テキスト ボックス 84"/>
        <xdr:cNvSpPr txBox="1"/>
      </xdr:nvSpPr>
      <xdr:spPr>
        <a:xfrm>
          <a:off x="2641111" y="65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7004</xdr:rowOff>
    </xdr:from>
    <xdr:to>
      <xdr:col>10</xdr:col>
      <xdr:colOff>165100</xdr:colOff>
      <xdr:row>37</xdr:row>
      <xdr:rowOff>108604</xdr:rowOff>
    </xdr:to>
    <xdr:sp macro="" textlink="">
      <xdr:nvSpPr>
        <xdr:cNvPr id="86" name="楕円 85"/>
        <xdr:cNvSpPr/>
      </xdr:nvSpPr>
      <xdr:spPr>
        <a:xfrm>
          <a:off x="1968500" y="63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99731</xdr:rowOff>
    </xdr:from>
    <xdr:ext cx="534377" cy="259045"/>
    <xdr:sp macro="" textlink="">
      <xdr:nvSpPr>
        <xdr:cNvPr id="87" name="テキスト ボックス 86"/>
        <xdr:cNvSpPr txBox="1"/>
      </xdr:nvSpPr>
      <xdr:spPr>
        <a:xfrm>
          <a:off x="1752111" y="64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89833</xdr:rowOff>
    </xdr:from>
    <xdr:to>
      <xdr:col>6</xdr:col>
      <xdr:colOff>38100</xdr:colOff>
      <xdr:row>38</xdr:row>
      <xdr:rowOff>19983</xdr:rowOff>
    </xdr:to>
    <xdr:sp macro="" textlink="">
      <xdr:nvSpPr>
        <xdr:cNvPr id="88" name="楕円 87"/>
        <xdr:cNvSpPr/>
      </xdr:nvSpPr>
      <xdr:spPr>
        <a:xfrm>
          <a:off x="1079500" y="64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11110</xdr:rowOff>
    </xdr:from>
    <xdr:ext cx="534377" cy="259045"/>
    <xdr:sp macro="" textlink="">
      <xdr:nvSpPr>
        <xdr:cNvPr id="89" name="テキスト ボックス 88"/>
        <xdr:cNvSpPr txBox="1"/>
      </xdr:nvSpPr>
      <xdr:spPr>
        <a:xfrm>
          <a:off x="863111" y="652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61313</xdr:rowOff>
    </xdr:from>
    <xdr:to>
      <xdr:col>24</xdr:col>
      <xdr:colOff>63500</xdr:colOff>
      <xdr:row>56</xdr:row>
      <xdr:rowOff>19983</xdr:rowOff>
    </xdr:to>
    <xdr:cxnSp macro="">
      <xdr:nvCxnSpPr>
        <xdr:cNvPr id="117" name="直線コネクタ 116"/>
        <xdr:cNvCxnSpPr/>
      </xdr:nvCxnSpPr>
      <xdr:spPr>
        <a:xfrm flipV="1">
          <a:off x="3797300" y="9491063"/>
          <a:ext cx="838200" cy="13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19983</xdr:rowOff>
    </xdr:from>
    <xdr:to>
      <xdr:col>19</xdr:col>
      <xdr:colOff>177800</xdr:colOff>
      <xdr:row>56</xdr:row>
      <xdr:rowOff>74252</xdr:rowOff>
    </xdr:to>
    <xdr:cxnSp macro="">
      <xdr:nvCxnSpPr>
        <xdr:cNvPr id="120" name="直線コネクタ 119"/>
        <xdr:cNvCxnSpPr/>
      </xdr:nvCxnSpPr>
      <xdr:spPr>
        <a:xfrm flipV="1">
          <a:off x="2908300" y="9621183"/>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68720</xdr:rowOff>
    </xdr:from>
    <xdr:to>
      <xdr:col>15</xdr:col>
      <xdr:colOff>50800</xdr:colOff>
      <xdr:row>56</xdr:row>
      <xdr:rowOff>74252</xdr:rowOff>
    </xdr:to>
    <xdr:cxnSp macro="">
      <xdr:nvCxnSpPr>
        <xdr:cNvPr id="123" name="直線コネクタ 122"/>
        <xdr:cNvCxnSpPr/>
      </xdr:nvCxnSpPr>
      <xdr:spPr>
        <a:xfrm>
          <a:off x="2019300" y="9669920"/>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68720</xdr:rowOff>
    </xdr:from>
    <xdr:to>
      <xdr:col>10</xdr:col>
      <xdr:colOff>114300</xdr:colOff>
      <xdr:row>56</xdr:row>
      <xdr:rowOff>117594</xdr:rowOff>
    </xdr:to>
    <xdr:cxnSp macro="">
      <xdr:nvCxnSpPr>
        <xdr:cNvPr id="126" name="直線コネクタ 125"/>
        <xdr:cNvCxnSpPr/>
      </xdr:nvCxnSpPr>
      <xdr:spPr>
        <a:xfrm flipV="1">
          <a:off x="1130300" y="9669920"/>
          <a:ext cx="8890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10513</xdr:rowOff>
    </xdr:from>
    <xdr:to>
      <xdr:col>24</xdr:col>
      <xdr:colOff>114300</xdr:colOff>
      <xdr:row>55</xdr:row>
      <xdr:rowOff>112113</xdr:rowOff>
    </xdr:to>
    <xdr:sp macro="" textlink="">
      <xdr:nvSpPr>
        <xdr:cNvPr id="136" name="楕円 135"/>
        <xdr:cNvSpPr/>
      </xdr:nvSpPr>
      <xdr:spPr>
        <a:xfrm>
          <a:off x="4584700" y="94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160390</xdr:rowOff>
    </xdr:from>
    <xdr:ext cx="534377" cy="259045"/>
    <xdr:sp macro="" textlink="">
      <xdr:nvSpPr>
        <xdr:cNvPr id="137" name="物件費該当値テキスト"/>
        <xdr:cNvSpPr txBox="1"/>
      </xdr:nvSpPr>
      <xdr:spPr>
        <a:xfrm>
          <a:off x="4686300" y="94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140633</xdr:rowOff>
    </xdr:from>
    <xdr:to>
      <xdr:col>20</xdr:col>
      <xdr:colOff>38100</xdr:colOff>
      <xdr:row>56</xdr:row>
      <xdr:rowOff>70783</xdr:rowOff>
    </xdr:to>
    <xdr:sp macro="" textlink="">
      <xdr:nvSpPr>
        <xdr:cNvPr id="138" name="楕円 137"/>
        <xdr:cNvSpPr/>
      </xdr:nvSpPr>
      <xdr:spPr>
        <a:xfrm>
          <a:off x="3746500" y="957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61910</xdr:rowOff>
    </xdr:from>
    <xdr:ext cx="534377" cy="259045"/>
    <xdr:sp macro="" textlink="">
      <xdr:nvSpPr>
        <xdr:cNvPr id="139" name="テキスト ボックス 138"/>
        <xdr:cNvSpPr txBox="1"/>
      </xdr:nvSpPr>
      <xdr:spPr>
        <a:xfrm>
          <a:off x="3530111" y="96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23452</xdr:rowOff>
    </xdr:from>
    <xdr:to>
      <xdr:col>15</xdr:col>
      <xdr:colOff>101600</xdr:colOff>
      <xdr:row>56</xdr:row>
      <xdr:rowOff>125052</xdr:rowOff>
    </xdr:to>
    <xdr:sp macro="" textlink="">
      <xdr:nvSpPr>
        <xdr:cNvPr id="140" name="楕円 139"/>
        <xdr:cNvSpPr/>
      </xdr:nvSpPr>
      <xdr:spPr>
        <a:xfrm>
          <a:off x="2857500" y="96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116179</xdr:rowOff>
    </xdr:from>
    <xdr:ext cx="534377" cy="259045"/>
    <xdr:sp macro="" textlink="">
      <xdr:nvSpPr>
        <xdr:cNvPr id="141" name="テキスト ボックス 140"/>
        <xdr:cNvSpPr txBox="1"/>
      </xdr:nvSpPr>
      <xdr:spPr>
        <a:xfrm>
          <a:off x="2641111" y="971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17920</xdr:rowOff>
    </xdr:from>
    <xdr:to>
      <xdr:col>10</xdr:col>
      <xdr:colOff>165100</xdr:colOff>
      <xdr:row>56</xdr:row>
      <xdr:rowOff>119520</xdr:rowOff>
    </xdr:to>
    <xdr:sp macro="" textlink="">
      <xdr:nvSpPr>
        <xdr:cNvPr id="142" name="楕円 141"/>
        <xdr:cNvSpPr/>
      </xdr:nvSpPr>
      <xdr:spPr>
        <a:xfrm>
          <a:off x="1968500" y="961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110647</xdr:rowOff>
    </xdr:from>
    <xdr:ext cx="534377" cy="259045"/>
    <xdr:sp macro="" textlink="">
      <xdr:nvSpPr>
        <xdr:cNvPr id="143" name="テキスト ボックス 142"/>
        <xdr:cNvSpPr txBox="1"/>
      </xdr:nvSpPr>
      <xdr:spPr>
        <a:xfrm>
          <a:off x="1752111" y="97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66794</xdr:rowOff>
    </xdr:from>
    <xdr:to>
      <xdr:col>6</xdr:col>
      <xdr:colOff>38100</xdr:colOff>
      <xdr:row>56</xdr:row>
      <xdr:rowOff>168394</xdr:rowOff>
    </xdr:to>
    <xdr:sp macro="" textlink="">
      <xdr:nvSpPr>
        <xdr:cNvPr id="144" name="楕円 143"/>
        <xdr:cNvSpPr/>
      </xdr:nvSpPr>
      <xdr:spPr>
        <a:xfrm>
          <a:off x="1079500" y="96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159521</xdr:rowOff>
    </xdr:from>
    <xdr:ext cx="534377" cy="259045"/>
    <xdr:sp macro="" textlink="">
      <xdr:nvSpPr>
        <xdr:cNvPr id="145" name="テキスト ボックス 144"/>
        <xdr:cNvSpPr txBox="1"/>
      </xdr:nvSpPr>
      <xdr:spPr>
        <a:xfrm>
          <a:off x="863111" y="976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57358</xdr:rowOff>
    </xdr:from>
    <xdr:to>
      <xdr:col>24</xdr:col>
      <xdr:colOff>63500</xdr:colOff>
      <xdr:row>78</xdr:row>
      <xdr:rowOff>67737</xdr:rowOff>
    </xdr:to>
    <xdr:cxnSp macro="">
      <xdr:nvCxnSpPr>
        <xdr:cNvPr id="172" name="直線コネクタ 171"/>
        <xdr:cNvCxnSpPr/>
      </xdr:nvCxnSpPr>
      <xdr:spPr>
        <a:xfrm flipV="1">
          <a:off x="3797300" y="13430458"/>
          <a:ext cx="8382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67737</xdr:rowOff>
    </xdr:from>
    <xdr:to>
      <xdr:col>19</xdr:col>
      <xdr:colOff>177800</xdr:colOff>
      <xdr:row>78</xdr:row>
      <xdr:rowOff>69748</xdr:rowOff>
    </xdr:to>
    <xdr:cxnSp macro="">
      <xdr:nvCxnSpPr>
        <xdr:cNvPr id="175" name="直線コネクタ 174"/>
        <xdr:cNvCxnSpPr/>
      </xdr:nvCxnSpPr>
      <xdr:spPr>
        <a:xfrm flipV="1">
          <a:off x="2908300" y="1344083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41447</xdr:rowOff>
    </xdr:from>
    <xdr:to>
      <xdr:col>15</xdr:col>
      <xdr:colOff>50800</xdr:colOff>
      <xdr:row>78</xdr:row>
      <xdr:rowOff>69748</xdr:rowOff>
    </xdr:to>
    <xdr:cxnSp macro="">
      <xdr:nvCxnSpPr>
        <xdr:cNvPr id="178" name="直線コネクタ 177"/>
        <xdr:cNvCxnSpPr/>
      </xdr:nvCxnSpPr>
      <xdr:spPr>
        <a:xfrm>
          <a:off x="2019300" y="13414547"/>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31618</xdr:rowOff>
    </xdr:from>
    <xdr:to>
      <xdr:col>10</xdr:col>
      <xdr:colOff>114300</xdr:colOff>
      <xdr:row>78</xdr:row>
      <xdr:rowOff>41447</xdr:rowOff>
    </xdr:to>
    <xdr:cxnSp macro="">
      <xdr:nvCxnSpPr>
        <xdr:cNvPr id="181" name="直線コネクタ 180"/>
        <xdr:cNvCxnSpPr/>
      </xdr:nvCxnSpPr>
      <xdr:spPr>
        <a:xfrm>
          <a:off x="1130300" y="13404718"/>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6558</xdr:rowOff>
    </xdr:from>
    <xdr:to>
      <xdr:col>24</xdr:col>
      <xdr:colOff>114300</xdr:colOff>
      <xdr:row>78</xdr:row>
      <xdr:rowOff>108158</xdr:rowOff>
    </xdr:to>
    <xdr:sp macro="" textlink="">
      <xdr:nvSpPr>
        <xdr:cNvPr id="191" name="楕円 190"/>
        <xdr:cNvSpPr/>
      </xdr:nvSpPr>
      <xdr:spPr>
        <a:xfrm>
          <a:off x="4584700" y="133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92935</xdr:rowOff>
    </xdr:from>
    <xdr:ext cx="469744" cy="259045"/>
    <xdr:sp macro="" textlink="">
      <xdr:nvSpPr>
        <xdr:cNvPr id="192" name="維持補修費該当値テキスト"/>
        <xdr:cNvSpPr txBox="1"/>
      </xdr:nvSpPr>
      <xdr:spPr>
        <a:xfrm>
          <a:off x="4686300" y="1329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16937</xdr:rowOff>
    </xdr:from>
    <xdr:to>
      <xdr:col>20</xdr:col>
      <xdr:colOff>38100</xdr:colOff>
      <xdr:row>78</xdr:row>
      <xdr:rowOff>118537</xdr:rowOff>
    </xdr:to>
    <xdr:sp macro="" textlink="">
      <xdr:nvSpPr>
        <xdr:cNvPr id="193" name="楕円 192"/>
        <xdr:cNvSpPr/>
      </xdr:nvSpPr>
      <xdr:spPr>
        <a:xfrm>
          <a:off x="3746500" y="133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109664</xdr:rowOff>
    </xdr:from>
    <xdr:ext cx="469744" cy="259045"/>
    <xdr:sp macro="" textlink="">
      <xdr:nvSpPr>
        <xdr:cNvPr id="194" name="テキスト ボックス 193"/>
        <xdr:cNvSpPr txBox="1"/>
      </xdr:nvSpPr>
      <xdr:spPr>
        <a:xfrm>
          <a:off x="3562428" y="1348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18948</xdr:rowOff>
    </xdr:from>
    <xdr:to>
      <xdr:col>15</xdr:col>
      <xdr:colOff>101600</xdr:colOff>
      <xdr:row>78</xdr:row>
      <xdr:rowOff>120548</xdr:rowOff>
    </xdr:to>
    <xdr:sp macro="" textlink="">
      <xdr:nvSpPr>
        <xdr:cNvPr id="195" name="楕円 194"/>
        <xdr:cNvSpPr/>
      </xdr:nvSpPr>
      <xdr:spPr>
        <a:xfrm>
          <a:off x="2857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111675</xdr:rowOff>
    </xdr:from>
    <xdr:ext cx="469744" cy="259045"/>
    <xdr:sp macro="" textlink="">
      <xdr:nvSpPr>
        <xdr:cNvPr id="196" name="テキスト ボックス 195"/>
        <xdr:cNvSpPr txBox="1"/>
      </xdr:nvSpPr>
      <xdr:spPr>
        <a:xfrm>
          <a:off x="2673428"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162097</xdr:rowOff>
    </xdr:from>
    <xdr:to>
      <xdr:col>10</xdr:col>
      <xdr:colOff>165100</xdr:colOff>
      <xdr:row>78</xdr:row>
      <xdr:rowOff>92247</xdr:rowOff>
    </xdr:to>
    <xdr:sp macro="" textlink="">
      <xdr:nvSpPr>
        <xdr:cNvPr id="197" name="楕円 196"/>
        <xdr:cNvSpPr/>
      </xdr:nvSpPr>
      <xdr:spPr>
        <a:xfrm>
          <a:off x="1968500" y="133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83374</xdr:rowOff>
    </xdr:from>
    <xdr:ext cx="469744" cy="259045"/>
    <xdr:sp macro="" textlink="">
      <xdr:nvSpPr>
        <xdr:cNvPr id="198" name="テキスト ボックス 197"/>
        <xdr:cNvSpPr txBox="1"/>
      </xdr:nvSpPr>
      <xdr:spPr>
        <a:xfrm>
          <a:off x="1784428" y="1345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152268</xdr:rowOff>
    </xdr:from>
    <xdr:to>
      <xdr:col>6</xdr:col>
      <xdr:colOff>38100</xdr:colOff>
      <xdr:row>78</xdr:row>
      <xdr:rowOff>82418</xdr:rowOff>
    </xdr:to>
    <xdr:sp macro="" textlink="">
      <xdr:nvSpPr>
        <xdr:cNvPr id="199" name="楕円 198"/>
        <xdr:cNvSpPr/>
      </xdr:nvSpPr>
      <xdr:spPr>
        <a:xfrm>
          <a:off x="1079500" y="133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73545</xdr:rowOff>
    </xdr:from>
    <xdr:ext cx="469744" cy="259045"/>
    <xdr:sp macro="" textlink="">
      <xdr:nvSpPr>
        <xdr:cNvPr id="200" name="テキスト ボックス 199"/>
        <xdr:cNvSpPr txBox="1"/>
      </xdr:nvSpPr>
      <xdr:spPr>
        <a:xfrm>
          <a:off x="895428" y="1344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59111</xdr:rowOff>
    </xdr:from>
    <xdr:to>
      <xdr:col>24</xdr:col>
      <xdr:colOff>63500</xdr:colOff>
      <xdr:row>94</xdr:row>
      <xdr:rowOff>69200</xdr:rowOff>
    </xdr:to>
    <xdr:cxnSp macro="">
      <xdr:nvCxnSpPr>
        <xdr:cNvPr id="228" name="直線コネクタ 227"/>
        <xdr:cNvCxnSpPr/>
      </xdr:nvCxnSpPr>
      <xdr:spPr>
        <a:xfrm>
          <a:off x="3797300" y="16175411"/>
          <a:ext cx="8382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59111</xdr:rowOff>
    </xdr:from>
    <xdr:to>
      <xdr:col>19</xdr:col>
      <xdr:colOff>177800</xdr:colOff>
      <xdr:row>94</xdr:row>
      <xdr:rowOff>84623</xdr:rowOff>
    </xdr:to>
    <xdr:cxnSp macro="">
      <xdr:nvCxnSpPr>
        <xdr:cNvPr id="231" name="直線コネクタ 230"/>
        <xdr:cNvCxnSpPr/>
      </xdr:nvCxnSpPr>
      <xdr:spPr>
        <a:xfrm flipV="1">
          <a:off x="2908300" y="16175411"/>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84623</xdr:rowOff>
    </xdr:from>
    <xdr:to>
      <xdr:col>15</xdr:col>
      <xdr:colOff>50800</xdr:colOff>
      <xdr:row>94</xdr:row>
      <xdr:rowOff>144287</xdr:rowOff>
    </xdr:to>
    <xdr:cxnSp macro="">
      <xdr:nvCxnSpPr>
        <xdr:cNvPr id="234" name="直線コネクタ 233"/>
        <xdr:cNvCxnSpPr/>
      </xdr:nvCxnSpPr>
      <xdr:spPr>
        <a:xfrm flipV="1">
          <a:off x="2019300" y="16200923"/>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139836</xdr:rowOff>
    </xdr:from>
    <xdr:to>
      <xdr:col>10</xdr:col>
      <xdr:colOff>114300</xdr:colOff>
      <xdr:row>94</xdr:row>
      <xdr:rowOff>144287</xdr:rowOff>
    </xdr:to>
    <xdr:cxnSp macro="">
      <xdr:nvCxnSpPr>
        <xdr:cNvPr id="237" name="直線コネクタ 236"/>
        <xdr:cNvCxnSpPr/>
      </xdr:nvCxnSpPr>
      <xdr:spPr>
        <a:xfrm>
          <a:off x="1130300" y="16256136"/>
          <a:ext cx="8890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18400</xdr:rowOff>
    </xdr:from>
    <xdr:to>
      <xdr:col>24</xdr:col>
      <xdr:colOff>114300</xdr:colOff>
      <xdr:row>94</xdr:row>
      <xdr:rowOff>120000</xdr:rowOff>
    </xdr:to>
    <xdr:sp macro="" textlink="">
      <xdr:nvSpPr>
        <xdr:cNvPr id="247" name="楕円 246"/>
        <xdr:cNvSpPr/>
      </xdr:nvSpPr>
      <xdr:spPr>
        <a:xfrm>
          <a:off x="4584700" y="161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41277</xdr:rowOff>
    </xdr:from>
    <xdr:ext cx="599010" cy="259045"/>
    <xdr:sp macro="" textlink="">
      <xdr:nvSpPr>
        <xdr:cNvPr id="248" name="扶助費該当値テキスト"/>
        <xdr:cNvSpPr txBox="1"/>
      </xdr:nvSpPr>
      <xdr:spPr>
        <a:xfrm>
          <a:off x="4686300" y="1598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8311</xdr:rowOff>
    </xdr:from>
    <xdr:to>
      <xdr:col>20</xdr:col>
      <xdr:colOff>38100</xdr:colOff>
      <xdr:row>94</xdr:row>
      <xdr:rowOff>109911</xdr:rowOff>
    </xdr:to>
    <xdr:sp macro="" textlink="">
      <xdr:nvSpPr>
        <xdr:cNvPr id="249" name="楕円 248"/>
        <xdr:cNvSpPr/>
      </xdr:nvSpPr>
      <xdr:spPr>
        <a:xfrm>
          <a:off x="3746500" y="161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126438</xdr:rowOff>
    </xdr:from>
    <xdr:ext cx="599010" cy="259045"/>
    <xdr:sp macro="" textlink="">
      <xdr:nvSpPr>
        <xdr:cNvPr id="250" name="テキスト ボックス 249"/>
        <xdr:cNvSpPr txBox="1"/>
      </xdr:nvSpPr>
      <xdr:spPr>
        <a:xfrm>
          <a:off x="3497795" y="1589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33823</xdr:rowOff>
    </xdr:from>
    <xdr:to>
      <xdr:col>15</xdr:col>
      <xdr:colOff>101600</xdr:colOff>
      <xdr:row>94</xdr:row>
      <xdr:rowOff>135423</xdr:rowOff>
    </xdr:to>
    <xdr:sp macro="" textlink="">
      <xdr:nvSpPr>
        <xdr:cNvPr id="251" name="楕円 250"/>
        <xdr:cNvSpPr/>
      </xdr:nvSpPr>
      <xdr:spPr>
        <a:xfrm>
          <a:off x="2857500" y="161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151950</xdr:rowOff>
    </xdr:from>
    <xdr:ext cx="599010" cy="259045"/>
    <xdr:sp macro="" textlink="">
      <xdr:nvSpPr>
        <xdr:cNvPr id="252" name="テキスト ボックス 251"/>
        <xdr:cNvSpPr txBox="1"/>
      </xdr:nvSpPr>
      <xdr:spPr>
        <a:xfrm>
          <a:off x="2608795" y="1592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93487</xdr:rowOff>
    </xdr:from>
    <xdr:to>
      <xdr:col>10</xdr:col>
      <xdr:colOff>165100</xdr:colOff>
      <xdr:row>95</xdr:row>
      <xdr:rowOff>23637</xdr:rowOff>
    </xdr:to>
    <xdr:sp macro="" textlink="">
      <xdr:nvSpPr>
        <xdr:cNvPr id="253" name="楕円 252"/>
        <xdr:cNvSpPr/>
      </xdr:nvSpPr>
      <xdr:spPr>
        <a:xfrm>
          <a:off x="1968500" y="162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40164</xdr:rowOff>
    </xdr:from>
    <xdr:ext cx="599010" cy="259045"/>
    <xdr:sp macro="" textlink="">
      <xdr:nvSpPr>
        <xdr:cNvPr id="254" name="テキスト ボックス 253"/>
        <xdr:cNvSpPr txBox="1"/>
      </xdr:nvSpPr>
      <xdr:spPr>
        <a:xfrm>
          <a:off x="1719795" y="1598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89036</xdr:rowOff>
    </xdr:from>
    <xdr:to>
      <xdr:col>6</xdr:col>
      <xdr:colOff>38100</xdr:colOff>
      <xdr:row>95</xdr:row>
      <xdr:rowOff>19186</xdr:rowOff>
    </xdr:to>
    <xdr:sp macro="" textlink="">
      <xdr:nvSpPr>
        <xdr:cNvPr id="255" name="楕円 254"/>
        <xdr:cNvSpPr/>
      </xdr:nvSpPr>
      <xdr:spPr>
        <a:xfrm>
          <a:off x="1079500" y="162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35713</xdr:rowOff>
    </xdr:from>
    <xdr:ext cx="599010" cy="259045"/>
    <xdr:sp macro="" textlink="">
      <xdr:nvSpPr>
        <xdr:cNvPr id="256" name="テキスト ボックス 255"/>
        <xdr:cNvSpPr txBox="1"/>
      </xdr:nvSpPr>
      <xdr:spPr>
        <a:xfrm>
          <a:off x="830795" y="1598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56718</xdr:rowOff>
    </xdr:from>
    <xdr:to>
      <xdr:col>55</xdr:col>
      <xdr:colOff>0</xdr:colOff>
      <xdr:row>37</xdr:row>
      <xdr:rowOff>65276</xdr:rowOff>
    </xdr:to>
    <xdr:cxnSp macro="">
      <xdr:nvCxnSpPr>
        <xdr:cNvPr id="289" name="直線コネクタ 288"/>
        <xdr:cNvCxnSpPr/>
      </xdr:nvCxnSpPr>
      <xdr:spPr>
        <a:xfrm>
          <a:off x="9639300" y="6400368"/>
          <a:ext cx="8382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55918</xdr:rowOff>
    </xdr:from>
    <xdr:to>
      <xdr:col>50</xdr:col>
      <xdr:colOff>114300</xdr:colOff>
      <xdr:row>37</xdr:row>
      <xdr:rowOff>56718</xdr:rowOff>
    </xdr:to>
    <xdr:cxnSp macro="">
      <xdr:nvCxnSpPr>
        <xdr:cNvPr id="292" name="直線コネクタ 291"/>
        <xdr:cNvCxnSpPr/>
      </xdr:nvCxnSpPr>
      <xdr:spPr>
        <a:xfrm>
          <a:off x="8750300" y="639956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91137</xdr:rowOff>
    </xdr:from>
    <xdr:to>
      <xdr:col>45</xdr:col>
      <xdr:colOff>177800</xdr:colOff>
      <xdr:row>37</xdr:row>
      <xdr:rowOff>55918</xdr:rowOff>
    </xdr:to>
    <xdr:cxnSp macro="">
      <xdr:nvCxnSpPr>
        <xdr:cNvPr id="295" name="直線コネクタ 294"/>
        <xdr:cNvCxnSpPr/>
      </xdr:nvCxnSpPr>
      <xdr:spPr>
        <a:xfrm>
          <a:off x="7861300" y="6263337"/>
          <a:ext cx="889000" cy="13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91137</xdr:rowOff>
    </xdr:from>
    <xdr:to>
      <xdr:col>41</xdr:col>
      <xdr:colOff>50800</xdr:colOff>
      <xdr:row>36</xdr:row>
      <xdr:rowOff>120669</xdr:rowOff>
    </xdr:to>
    <xdr:cxnSp macro="">
      <xdr:nvCxnSpPr>
        <xdr:cNvPr id="298" name="直線コネクタ 297"/>
        <xdr:cNvCxnSpPr/>
      </xdr:nvCxnSpPr>
      <xdr:spPr>
        <a:xfrm flipV="1">
          <a:off x="6972300" y="6263337"/>
          <a:ext cx="889000" cy="2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14476</xdr:rowOff>
    </xdr:from>
    <xdr:to>
      <xdr:col>55</xdr:col>
      <xdr:colOff>50800</xdr:colOff>
      <xdr:row>37</xdr:row>
      <xdr:rowOff>116076</xdr:rowOff>
    </xdr:to>
    <xdr:sp macro="" textlink="">
      <xdr:nvSpPr>
        <xdr:cNvPr id="308" name="楕円 307"/>
        <xdr:cNvSpPr/>
      </xdr:nvSpPr>
      <xdr:spPr>
        <a:xfrm>
          <a:off x="10426700" y="63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164353</xdr:rowOff>
    </xdr:from>
    <xdr:ext cx="534377" cy="259045"/>
    <xdr:sp macro="" textlink="">
      <xdr:nvSpPr>
        <xdr:cNvPr id="309" name="補助費等該当値テキスト"/>
        <xdr:cNvSpPr txBox="1"/>
      </xdr:nvSpPr>
      <xdr:spPr>
        <a:xfrm>
          <a:off x="10528300" y="633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5918</xdr:rowOff>
    </xdr:from>
    <xdr:to>
      <xdr:col>50</xdr:col>
      <xdr:colOff>165100</xdr:colOff>
      <xdr:row>37</xdr:row>
      <xdr:rowOff>107518</xdr:rowOff>
    </xdr:to>
    <xdr:sp macro="" textlink="">
      <xdr:nvSpPr>
        <xdr:cNvPr id="310" name="楕円 309"/>
        <xdr:cNvSpPr/>
      </xdr:nvSpPr>
      <xdr:spPr>
        <a:xfrm>
          <a:off x="9588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98645</xdr:rowOff>
    </xdr:from>
    <xdr:ext cx="534377" cy="259045"/>
    <xdr:sp macro="" textlink="">
      <xdr:nvSpPr>
        <xdr:cNvPr id="311" name="テキスト ボックス 310"/>
        <xdr:cNvSpPr txBox="1"/>
      </xdr:nvSpPr>
      <xdr:spPr>
        <a:xfrm>
          <a:off x="9372111" y="64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5118</xdr:rowOff>
    </xdr:from>
    <xdr:to>
      <xdr:col>46</xdr:col>
      <xdr:colOff>38100</xdr:colOff>
      <xdr:row>37</xdr:row>
      <xdr:rowOff>106718</xdr:rowOff>
    </xdr:to>
    <xdr:sp macro="" textlink="">
      <xdr:nvSpPr>
        <xdr:cNvPr id="312" name="楕円 311"/>
        <xdr:cNvSpPr/>
      </xdr:nvSpPr>
      <xdr:spPr>
        <a:xfrm>
          <a:off x="8699500" y="63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97845</xdr:rowOff>
    </xdr:from>
    <xdr:ext cx="534377" cy="259045"/>
    <xdr:sp macro="" textlink="">
      <xdr:nvSpPr>
        <xdr:cNvPr id="313" name="テキスト ボックス 312"/>
        <xdr:cNvSpPr txBox="1"/>
      </xdr:nvSpPr>
      <xdr:spPr>
        <a:xfrm>
          <a:off x="8483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40337</xdr:rowOff>
    </xdr:from>
    <xdr:to>
      <xdr:col>41</xdr:col>
      <xdr:colOff>101600</xdr:colOff>
      <xdr:row>36</xdr:row>
      <xdr:rowOff>141937</xdr:rowOff>
    </xdr:to>
    <xdr:sp macro="" textlink="">
      <xdr:nvSpPr>
        <xdr:cNvPr id="314" name="楕円 313"/>
        <xdr:cNvSpPr/>
      </xdr:nvSpPr>
      <xdr:spPr>
        <a:xfrm>
          <a:off x="7810500" y="62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158464</xdr:rowOff>
    </xdr:from>
    <xdr:ext cx="534377" cy="259045"/>
    <xdr:sp macro="" textlink="">
      <xdr:nvSpPr>
        <xdr:cNvPr id="315" name="テキスト ボックス 314"/>
        <xdr:cNvSpPr txBox="1"/>
      </xdr:nvSpPr>
      <xdr:spPr>
        <a:xfrm>
          <a:off x="7594111" y="598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69869</xdr:rowOff>
    </xdr:from>
    <xdr:to>
      <xdr:col>36</xdr:col>
      <xdr:colOff>165100</xdr:colOff>
      <xdr:row>37</xdr:row>
      <xdr:rowOff>19</xdr:rowOff>
    </xdr:to>
    <xdr:sp macro="" textlink="">
      <xdr:nvSpPr>
        <xdr:cNvPr id="316" name="楕円 315"/>
        <xdr:cNvSpPr/>
      </xdr:nvSpPr>
      <xdr:spPr>
        <a:xfrm>
          <a:off x="6921500" y="62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162596</xdr:rowOff>
    </xdr:from>
    <xdr:ext cx="534377" cy="259045"/>
    <xdr:sp macro="" textlink="">
      <xdr:nvSpPr>
        <xdr:cNvPr id="317" name="テキスト ボックス 316"/>
        <xdr:cNvSpPr txBox="1"/>
      </xdr:nvSpPr>
      <xdr:spPr>
        <a:xfrm>
          <a:off x="6705111" y="633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165335</xdr:rowOff>
    </xdr:from>
    <xdr:to>
      <xdr:col>55</xdr:col>
      <xdr:colOff>0</xdr:colOff>
      <xdr:row>58</xdr:row>
      <xdr:rowOff>83894</xdr:rowOff>
    </xdr:to>
    <xdr:cxnSp macro="">
      <xdr:nvCxnSpPr>
        <xdr:cNvPr id="344" name="直線コネクタ 343"/>
        <xdr:cNvCxnSpPr/>
      </xdr:nvCxnSpPr>
      <xdr:spPr>
        <a:xfrm>
          <a:off x="9639300" y="9937985"/>
          <a:ext cx="838200" cy="9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143541</xdr:rowOff>
    </xdr:from>
    <xdr:to>
      <xdr:col>50</xdr:col>
      <xdr:colOff>114300</xdr:colOff>
      <xdr:row>57</xdr:row>
      <xdr:rowOff>165335</xdr:rowOff>
    </xdr:to>
    <xdr:cxnSp macro="">
      <xdr:nvCxnSpPr>
        <xdr:cNvPr id="347" name="直線コネクタ 346"/>
        <xdr:cNvCxnSpPr/>
      </xdr:nvCxnSpPr>
      <xdr:spPr>
        <a:xfrm>
          <a:off x="8750300" y="9916191"/>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143541</xdr:rowOff>
    </xdr:from>
    <xdr:to>
      <xdr:col>45</xdr:col>
      <xdr:colOff>177800</xdr:colOff>
      <xdr:row>58</xdr:row>
      <xdr:rowOff>5969</xdr:rowOff>
    </xdr:to>
    <xdr:cxnSp macro="">
      <xdr:nvCxnSpPr>
        <xdr:cNvPr id="350" name="直線コネクタ 349"/>
        <xdr:cNvCxnSpPr/>
      </xdr:nvCxnSpPr>
      <xdr:spPr>
        <a:xfrm flipV="1">
          <a:off x="7861300" y="9916191"/>
          <a:ext cx="889000" cy="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169217</xdr:rowOff>
    </xdr:from>
    <xdr:to>
      <xdr:col>41</xdr:col>
      <xdr:colOff>50800</xdr:colOff>
      <xdr:row>58</xdr:row>
      <xdr:rowOff>5969</xdr:rowOff>
    </xdr:to>
    <xdr:cxnSp macro="">
      <xdr:nvCxnSpPr>
        <xdr:cNvPr id="353" name="直線コネクタ 352"/>
        <xdr:cNvCxnSpPr/>
      </xdr:nvCxnSpPr>
      <xdr:spPr>
        <a:xfrm>
          <a:off x="6972300" y="9941867"/>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33094</xdr:rowOff>
    </xdr:from>
    <xdr:to>
      <xdr:col>55</xdr:col>
      <xdr:colOff>50800</xdr:colOff>
      <xdr:row>58</xdr:row>
      <xdr:rowOff>134694</xdr:rowOff>
    </xdr:to>
    <xdr:sp macro="" textlink="">
      <xdr:nvSpPr>
        <xdr:cNvPr id="363" name="楕円 362"/>
        <xdr:cNvSpPr/>
      </xdr:nvSpPr>
      <xdr:spPr>
        <a:xfrm>
          <a:off x="10426700" y="99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119471</xdr:rowOff>
    </xdr:from>
    <xdr:ext cx="534377" cy="259045"/>
    <xdr:sp macro="" textlink="">
      <xdr:nvSpPr>
        <xdr:cNvPr id="364" name="普通建設事業費該当値テキスト"/>
        <xdr:cNvSpPr txBox="1"/>
      </xdr:nvSpPr>
      <xdr:spPr>
        <a:xfrm>
          <a:off x="10528300" y="98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114535</xdr:rowOff>
    </xdr:from>
    <xdr:to>
      <xdr:col>50</xdr:col>
      <xdr:colOff>165100</xdr:colOff>
      <xdr:row>58</xdr:row>
      <xdr:rowOff>44685</xdr:rowOff>
    </xdr:to>
    <xdr:sp macro="" textlink="">
      <xdr:nvSpPr>
        <xdr:cNvPr id="365" name="楕円 364"/>
        <xdr:cNvSpPr/>
      </xdr:nvSpPr>
      <xdr:spPr>
        <a:xfrm>
          <a:off x="9588500" y="98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35812</xdr:rowOff>
    </xdr:from>
    <xdr:ext cx="534377" cy="259045"/>
    <xdr:sp macro="" textlink="">
      <xdr:nvSpPr>
        <xdr:cNvPr id="366" name="テキスト ボックス 365"/>
        <xdr:cNvSpPr txBox="1"/>
      </xdr:nvSpPr>
      <xdr:spPr>
        <a:xfrm>
          <a:off x="9372111" y="997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92741</xdr:rowOff>
    </xdr:from>
    <xdr:to>
      <xdr:col>46</xdr:col>
      <xdr:colOff>38100</xdr:colOff>
      <xdr:row>58</xdr:row>
      <xdr:rowOff>22891</xdr:rowOff>
    </xdr:to>
    <xdr:sp macro="" textlink="">
      <xdr:nvSpPr>
        <xdr:cNvPr id="367" name="楕円 366"/>
        <xdr:cNvSpPr/>
      </xdr:nvSpPr>
      <xdr:spPr>
        <a:xfrm>
          <a:off x="8699500" y="986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14018</xdr:rowOff>
    </xdr:from>
    <xdr:ext cx="534377" cy="259045"/>
    <xdr:sp macro="" textlink="">
      <xdr:nvSpPr>
        <xdr:cNvPr id="368" name="テキスト ボックス 367"/>
        <xdr:cNvSpPr txBox="1"/>
      </xdr:nvSpPr>
      <xdr:spPr>
        <a:xfrm>
          <a:off x="8483111" y="99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126619</xdr:rowOff>
    </xdr:from>
    <xdr:to>
      <xdr:col>41</xdr:col>
      <xdr:colOff>101600</xdr:colOff>
      <xdr:row>58</xdr:row>
      <xdr:rowOff>56769</xdr:rowOff>
    </xdr:to>
    <xdr:sp macro="" textlink="">
      <xdr:nvSpPr>
        <xdr:cNvPr id="369" name="楕円 368"/>
        <xdr:cNvSpPr/>
      </xdr:nvSpPr>
      <xdr:spPr>
        <a:xfrm>
          <a:off x="7810500" y="98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47896</xdr:rowOff>
    </xdr:from>
    <xdr:ext cx="534377" cy="259045"/>
    <xdr:sp macro="" textlink="">
      <xdr:nvSpPr>
        <xdr:cNvPr id="370" name="テキスト ボックス 369"/>
        <xdr:cNvSpPr txBox="1"/>
      </xdr:nvSpPr>
      <xdr:spPr>
        <a:xfrm>
          <a:off x="7594111" y="99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118417</xdr:rowOff>
    </xdr:from>
    <xdr:to>
      <xdr:col>36</xdr:col>
      <xdr:colOff>165100</xdr:colOff>
      <xdr:row>58</xdr:row>
      <xdr:rowOff>48567</xdr:rowOff>
    </xdr:to>
    <xdr:sp macro="" textlink="">
      <xdr:nvSpPr>
        <xdr:cNvPr id="371" name="楕円 370"/>
        <xdr:cNvSpPr/>
      </xdr:nvSpPr>
      <xdr:spPr>
        <a:xfrm>
          <a:off x="6921500" y="98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39694</xdr:rowOff>
    </xdr:from>
    <xdr:ext cx="534377" cy="259045"/>
    <xdr:sp macro="" textlink="">
      <xdr:nvSpPr>
        <xdr:cNvPr id="372" name="テキスト ボックス 371"/>
        <xdr:cNvSpPr txBox="1"/>
      </xdr:nvSpPr>
      <xdr:spPr>
        <a:xfrm>
          <a:off x="6705111" y="99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150706</xdr:rowOff>
    </xdr:from>
    <xdr:to>
      <xdr:col>55</xdr:col>
      <xdr:colOff>0</xdr:colOff>
      <xdr:row>79</xdr:row>
      <xdr:rowOff>92739</xdr:rowOff>
    </xdr:to>
    <xdr:cxnSp macro="">
      <xdr:nvCxnSpPr>
        <xdr:cNvPr id="403" name="直線コネクタ 402"/>
        <xdr:cNvCxnSpPr/>
      </xdr:nvCxnSpPr>
      <xdr:spPr>
        <a:xfrm>
          <a:off x="9639300" y="13523806"/>
          <a:ext cx="838200" cy="1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150706</xdr:rowOff>
    </xdr:from>
    <xdr:to>
      <xdr:col>50</xdr:col>
      <xdr:colOff>114300</xdr:colOff>
      <xdr:row>79</xdr:row>
      <xdr:rowOff>55804</xdr:rowOff>
    </xdr:to>
    <xdr:cxnSp macro="">
      <xdr:nvCxnSpPr>
        <xdr:cNvPr id="406" name="直線コネクタ 405"/>
        <xdr:cNvCxnSpPr/>
      </xdr:nvCxnSpPr>
      <xdr:spPr>
        <a:xfrm flipV="1">
          <a:off x="8750300" y="13523806"/>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91433</xdr:rowOff>
    </xdr:from>
    <xdr:to>
      <xdr:col>45</xdr:col>
      <xdr:colOff>177800</xdr:colOff>
      <xdr:row>79</xdr:row>
      <xdr:rowOff>55804</xdr:rowOff>
    </xdr:to>
    <xdr:cxnSp macro="">
      <xdr:nvCxnSpPr>
        <xdr:cNvPr id="409" name="直線コネクタ 408"/>
        <xdr:cNvCxnSpPr/>
      </xdr:nvCxnSpPr>
      <xdr:spPr>
        <a:xfrm>
          <a:off x="7861300" y="13464533"/>
          <a:ext cx="8890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91433</xdr:rowOff>
    </xdr:from>
    <xdr:to>
      <xdr:col>41</xdr:col>
      <xdr:colOff>50800</xdr:colOff>
      <xdr:row>78</xdr:row>
      <xdr:rowOff>159969</xdr:rowOff>
    </xdr:to>
    <xdr:cxnSp macro="">
      <xdr:nvCxnSpPr>
        <xdr:cNvPr id="412" name="直線コネクタ 411"/>
        <xdr:cNvCxnSpPr/>
      </xdr:nvCxnSpPr>
      <xdr:spPr>
        <a:xfrm flipV="1">
          <a:off x="6972300" y="13464533"/>
          <a:ext cx="889000" cy="6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41939</xdr:rowOff>
    </xdr:from>
    <xdr:to>
      <xdr:col>55</xdr:col>
      <xdr:colOff>50800</xdr:colOff>
      <xdr:row>79</xdr:row>
      <xdr:rowOff>143539</xdr:rowOff>
    </xdr:to>
    <xdr:sp macro="" textlink="">
      <xdr:nvSpPr>
        <xdr:cNvPr id="422" name="楕円 421"/>
        <xdr:cNvSpPr/>
      </xdr:nvSpPr>
      <xdr:spPr>
        <a:xfrm>
          <a:off x="10426700" y="1358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128316</xdr:rowOff>
    </xdr:from>
    <xdr:ext cx="378565" cy="259045"/>
    <xdr:sp macro="" textlink="">
      <xdr:nvSpPr>
        <xdr:cNvPr id="423" name="普通建設事業費 （ うち新規整備　）該当値テキスト"/>
        <xdr:cNvSpPr txBox="1"/>
      </xdr:nvSpPr>
      <xdr:spPr>
        <a:xfrm>
          <a:off x="10528300" y="13501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99906</xdr:rowOff>
    </xdr:from>
    <xdr:to>
      <xdr:col>50</xdr:col>
      <xdr:colOff>165100</xdr:colOff>
      <xdr:row>79</xdr:row>
      <xdr:rowOff>30056</xdr:rowOff>
    </xdr:to>
    <xdr:sp macro="" textlink="">
      <xdr:nvSpPr>
        <xdr:cNvPr id="424" name="楕円 423"/>
        <xdr:cNvSpPr/>
      </xdr:nvSpPr>
      <xdr:spPr>
        <a:xfrm>
          <a:off x="9588500" y="134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21183</xdr:rowOff>
    </xdr:from>
    <xdr:ext cx="534377" cy="259045"/>
    <xdr:sp macro="" textlink="">
      <xdr:nvSpPr>
        <xdr:cNvPr id="425" name="テキスト ボックス 424"/>
        <xdr:cNvSpPr txBox="1"/>
      </xdr:nvSpPr>
      <xdr:spPr>
        <a:xfrm>
          <a:off x="9372111" y="135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5004</xdr:rowOff>
    </xdr:from>
    <xdr:to>
      <xdr:col>46</xdr:col>
      <xdr:colOff>38100</xdr:colOff>
      <xdr:row>79</xdr:row>
      <xdr:rowOff>106604</xdr:rowOff>
    </xdr:to>
    <xdr:sp macro="" textlink="">
      <xdr:nvSpPr>
        <xdr:cNvPr id="426" name="楕円 425"/>
        <xdr:cNvSpPr/>
      </xdr:nvSpPr>
      <xdr:spPr>
        <a:xfrm>
          <a:off x="8699500" y="135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97731</xdr:rowOff>
    </xdr:from>
    <xdr:ext cx="469744" cy="259045"/>
    <xdr:sp macro="" textlink="">
      <xdr:nvSpPr>
        <xdr:cNvPr id="427" name="テキスト ボックス 426"/>
        <xdr:cNvSpPr txBox="1"/>
      </xdr:nvSpPr>
      <xdr:spPr>
        <a:xfrm>
          <a:off x="8515428" y="1364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40633</xdr:rowOff>
    </xdr:from>
    <xdr:to>
      <xdr:col>41</xdr:col>
      <xdr:colOff>101600</xdr:colOff>
      <xdr:row>78</xdr:row>
      <xdr:rowOff>142233</xdr:rowOff>
    </xdr:to>
    <xdr:sp macro="" textlink="">
      <xdr:nvSpPr>
        <xdr:cNvPr id="428" name="楕円 427"/>
        <xdr:cNvSpPr/>
      </xdr:nvSpPr>
      <xdr:spPr>
        <a:xfrm>
          <a:off x="7810500" y="134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133360</xdr:rowOff>
    </xdr:from>
    <xdr:ext cx="534377" cy="259045"/>
    <xdr:sp macro="" textlink="">
      <xdr:nvSpPr>
        <xdr:cNvPr id="429" name="テキスト ボックス 428"/>
        <xdr:cNvSpPr txBox="1"/>
      </xdr:nvSpPr>
      <xdr:spPr>
        <a:xfrm>
          <a:off x="7594111" y="135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109169</xdr:rowOff>
    </xdr:from>
    <xdr:to>
      <xdr:col>36</xdr:col>
      <xdr:colOff>165100</xdr:colOff>
      <xdr:row>79</xdr:row>
      <xdr:rowOff>39319</xdr:rowOff>
    </xdr:to>
    <xdr:sp macro="" textlink="">
      <xdr:nvSpPr>
        <xdr:cNvPr id="430" name="楕円 429"/>
        <xdr:cNvSpPr/>
      </xdr:nvSpPr>
      <xdr:spPr>
        <a:xfrm>
          <a:off x="6921500" y="134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30446</xdr:rowOff>
    </xdr:from>
    <xdr:ext cx="534377" cy="259045"/>
    <xdr:sp macro="" textlink="">
      <xdr:nvSpPr>
        <xdr:cNvPr id="431" name="テキスト ボックス 430"/>
        <xdr:cNvSpPr txBox="1"/>
      </xdr:nvSpPr>
      <xdr:spPr>
        <a:xfrm>
          <a:off x="6705111" y="1357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51591</xdr:rowOff>
    </xdr:from>
    <xdr:to>
      <xdr:col>55</xdr:col>
      <xdr:colOff>0</xdr:colOff>
      <xdr:row>98</xdr:row>
      <xdr:rowOff>162968</xdr:rowOff>
    </xdr:to>
    <xdr:cxnSp macro="">
      <xdr:nvCxnSpPr>
        <xdr:cNvPr id="462" name="直線コネクタ 461"/>
        <xdr:cNvCxnSpPr/>
      </xdr:nvCxnSpPr>
      <xdr:spPr>
        <a:xfrm>
          <a:off x="9639300" y="16853691"/>
          <a:ext cx="838200" cy="1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97850</xdr:rowOff>
    </xdr:from>
    <xdr:to>
      <xdr:col>50</xdr:col>
      <xdr:colOff>114300</xdr:colOff>
      <xdr:row>98</xdr:row>
      <xdr:rowOff>51591</xdr:rowOff>
    </xdr:to>
    <xdr:cxnSp macro="">
      <xdr:nvCxnSpPr>
        <xdr:cNvPr id="465" name="直線コネクタ 464"/>
        <xdr:cNvCxnSpPr/>
      </xdr:nvCxnSpPr>
      <xdr:spPr>
        <a:xfrm>
          <a:off x="8750300" y="16728500"/>
          <a:ext cx="889000" cy="12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97850</xdr:rowOff>
    </xdr:from>
    <xdr:to>
      <xdr:col>45</xdr:col>
      <xdr:colOff>177800</xdr:colOff>
      <xdr:row>99</xdr:row>
      <xdr:rowOff>71317</xdr:rowOff>
    </xdr:to>
    <xdr:cxnSp macro="">
      <xdr:nvCxnSpPr>
        <xdr:cNvPr id="468" name="直線コネクタ 467"/>
        <xdr:cNvCxnSpPr/>
      </xdr:nvCxnSpPr>
      <xdr:spPr>
        <a:xfrm flipV="1">
          <a:off x="7861300" y="16728500"/>
          <a:ext cx="889000" cy="3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64426</xdr:rowOff>
    </xdr:from>
    <xdr:to>
      <xdr:col>41</xdr:col>
      <xdr:colOff>50800</xdr:colOff>
      <xdr:row>99</xdr:row>
      <xdr:rowOff>71317</xdr:rowOff>
    </xdr:to>
    <xdr:cxnSp macro="">
      <xdr:nvCxnSpPr>
        <xdr:cNvPr id="471" name="直線コネクタ 470"/>
        <xdr:cNvCxnSpPr/>
      </xdr:nvCxnSpPr>
      <xdr:spPr>
        <a:xfrm>
          <a:off x="6972300" y="16866526"/>
          <a:ext cx="889000" cy="17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112168</xdr:rowOff>
    </xdr:from>
    <xdr:to>
      <xdr:col>55</xdr:col>
      <xdr:colOff>50800</xdr:colOff>
      <xdr:row>99</xdr:row>
      <xdr:rowOff>42318</xdr:rowOff>
    </xdr:to>
    <xdr:sp macro="" textlink="">
      <xdr:nvSpPr>
        <xdr:cNvPr id="481" name="楕円 480"/>
        <xdr:cNvSpPr/>
      </xdr:nvSpPr>
      <xdr:spPr>
        <a:xfrm>
          <a:off x="10426700" y="169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27095</xdr:rowOff>
    </xdr:from>
    <xdr:ext cx="469744" cy="259045"/>
    <xdr:sp macro="" textlink="">
      <xdr:nvSpPr>
        <xdr:cNvPr id="482" name="普通建設事業費 （ うち更新整備　）該当値テキスト"/>
        <xdr:cNvSpPr txBox="1"/>
      </xdr:nvSpPr>
      <xdr:spPr>
        <a:xfrm>
          <a:off x="10528300" y="1682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791</xdr:rowOff>
    </xdr:from>
    <xdr:to>
      <xdr:col>50</xdr:col>
      <xdr:colOff>165100</xdr:colOff>
      <xdr:row>98</xdr:row>
      <xdr:rowOff>102391</xdr:rowOff>
    </xdr:to>
    <xdr:sp macro="" textlink="">
      <xdr:nvSpPr>
        <xdr:cNvPr id="483" name="楕円 482"/>
        <xdr:cNvSpPr/>
      </xdr:nvSpPr>
      <xdr:spPr>
        <a:xfrm>
          <a:off x="9588500" y="1680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93518</xdr:rowOff>
    </xdr:from>
    <xdr:ext cx="534377" cy="259045"/>
    <xdr:sp macro="" textlink="">
      <xdr:nvSpPr>
        <xdr:cNvPr id="484" name="テキスト ボックス 483"/>
        <xdr:cNvSpPr txBox="1"/>
      </xdr:nvSpPr>
      <xdr:spPr>
        <a:xfrm>
          <a:off x="9372111" y="1689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47050</xdr:rowOff>
    </xdr:from>
    <xdr:to>
      <xdr:col>46</xdr:col>
      <xdr:colOff>38100</xdr:colOff>
      <xdr:row>97</xdr:row>
      <xdr:rowOff>148650</xdr:rowOff>
    </xdr:to>
    <xdr:sp macro="" textlink="">
      <xdr:nvSpPr>
        <xdr:cNvPr id="485" name="楕円 484"/>
        <xdr:cNvSpPr/>
      </xdr:nvSpPr>
      <xdr:spPr>
        <a:xfrm>
          <a:off x="8699500" y="166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139777</xdr:rowOff>
    </xdr:from>
    <xdr:ext cx="534377" cy="259045"/>
    <xdr:sp macro="" textlink="">
      <xdr:nvSpPr>
        <xdr:cNvPr id="486" name="テキスト ボックス 485"/>
        <xdr:cNvSpPr txBox="1"/>
      </xdr:nvSpPr>
      <xdr:spPr>
        <a:xfrm>
          <a:off x="8483111" y="167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20517</xdr:rowOff>
    </xdr:from>
    <xdr:to>
      <xdr:col>41</xdr:col>
      <xdr:colOff>101600</xdr:colOff>
      <xdr:row>99</xdr:row>
      <xdr:rowOff>122117</xdr:rowOff>
    </xdr:to>
    <xdr:sp macro="" textlink="">
      <xdr:nvSpPr>
        <xdr:cNvPr id="487" name="楕円 486"/>
        <xdr:cNvSpPr/>
      </xdr:nvSpPr>
      <xdr:spPr>
        <a:xfrm>
          <a:off x="7810500" y="169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113244</xdr:rowOff>
    </xdr:from>
    <xdr:ext cx="469744" cy="259045"/>
    <xdr:sp macro="" textlink="">
      <xdr:nvSpPr>
        <xdr:cNvPr id="488" name="テキスト ボックス 487"/>
        <xdr:cNvSpPr txBox="1"/>
      </xdr:nvSpPr>
      <xdr:spPr>
        <a:xfrm>
          <a:off x="7626428" y="17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13626</xdr:rowOff>
    </xdr:from>
    <xdr:to>
      <xdr:col>36</xdr:col>
      <xdr:colOff>165100</xdr:colOff>
      <xdr:row>98</xdr:row>
      <xdr:rowOff>115226</xdr:rowOff>
    </xdr:to>
    <xdr:sp macro="" textlink="">
      <xdr:nvSpPr>
        <xdr:cNvPr id="489" name="楕円 488"/>
        <xdr:cNvSpPr/>
      </xdr:nvSpPr>
      <xdr:spPr>
        <a:xfrm>
          <a:off x="6921500" y="168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106353</xdr:rowOff>
    </xdr:from>
    <xdr:ext cx="534377" cy="259045"/>
    <xdr:sp macro="" textlink="">
      <xdr:nvSpPr>
        <xdr:cNvPr id="490" name="テキスト ボックス 489"/>
        <xdr:cNvSpPr txBox="1"/>
      </xdr:nvSpPr>
      <xdr:spPr>
        <a:xfrm>
          <a:off x="6705111"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12712</xdr:rowOff>
    </xdr:from>
    <xdr:to>
      <xdr:col>85</xdr:col>
      <xdr:colOff>127000</xdr:colOff>
      <xdr:row>39</xdr:row>
      <xdr:rowOff>44450</xdr:rowOff>
    </xdr:to>
    <xdr:cxnSp macro="">
      <xdr:nvCxnSpPr>
        <xdr:cNvPr id="519" name="直線コネクタ 518"/>
        <xdr:cNvCxnSpPr/>
      </xdr:nvCxnSpPr>
      <xdr:spPr>
        <a:xfrm flipV="1">
          <a:off x="15481300" y="6699262"/>
          <a:ext cx="8382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133362</xdr:rowOff>
    </xdr:from>
    <xdr:to>
      <xdr:col>85</xdr:col>
      <xdr:colOff>177800</xdr:colOff>
      <xdr:row>39</xdr:row>
      <xdr:rowOff>63512</xdr:rowOff>
    </xdr:to>
    <xdr:sp macro="" textlink="">
      <xdr:nvSpPr>
        <xdr:cNvPr id="538" name="楕円 537"/>
        <xdr:cNvSpPr/>
      </xdr:nvSpPr>
      <xdr:spPr>
        <a:xfrm>
          <a:off x="16268700" y="6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79307</xdr:rowOff>
    </xdr:from>
    <xdr:to>
      <xdr:col>85</xdr:col>
      <xdr:colOff>127000</xdr:colOff>
      <xdr:row>76</xdr:row>
      <xdr:rowOff>107838</xdr:rowOff>
    </xdr:to>
    <xdr:cxnSp macro="">
      <xdr:nvCxnSpPr>
        <xdr:cNvPr id="629" name="直線コネクタ 628"/>
        <xdr:cNvCxnSpPr/>
      </xdr:nvCxnSpPr>
      <xdr:spPr>
        <a:xfrm>
          <a:off x="15481300" y="13109507"/>
          <a:ext cx="838200" cy="2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68862</xdr:rowOff>
    </xdr:from>
    <xdr:to>
      <xdr:col>81</xdr:col>
      <xdr:colOff>50800</xdr:colOff>
      <xdr:row>76</xdr:row>
      <xdr:rowOff>79307</xdr:rowOff>
    </xdr:to>
    <xdr:cxnSp macro="">
      <xdr:nvCxnSpPr>
        <xdr:cNvPr id="632" name="直線コネクタ 631"/>
        <xdr:cNvCxnSpPr/>
      </xdr:nvCxnSpPr>
      <xdr:spPr>
        <a:xfrm>
          <a:off x="14592300" y="13099062"/>
          <a:ext cx="8890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68276</xdr:rowOff>
    </xdr:from>
    <xdr:to>
      <xdr:col>76</xdr:col>
      <xdr:colOff>114300</xdr:colOff>
      <xdr:row>76</xdr:row>
      <xdr:rowOff>68862</xdr:rowOff>
    </xdr:to>
    <xdr:cxnSp macro="">
      <xdr:nvCxnSpPr>
        <xdr:cNvPr id="635" name="直線コネクタ 634"/>
        <xdr:cNvCxnSpPr/>
      </xdr:nvCxnSpPr>
      <xdr:spPr>
        <a:xfrm>
          <a:off x="13703300" y="13098476"/>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16356</xdr:rowOff>
    </xdr:from>
    <xdr:to>
      <xdr:col>71</xdr:col>
      <xdr:colOff>177800</xdr:colOff>
      <xdr:row>76</xdr:row>
      <xdr:rowOff>68276</xdr:rowOff>
    </xdr:to>
    <xdr:cxnSp macro="">
      <xdr:nvCxnSpPr>
        <xdr:cNvPr id="638" name="直線コネクタ 637"/>
        <xdr:cNvCxnSpPr/>
      </xdr:nvCxnSpPr>
      <xdr:spPr>
        <a:xfrm>
          <a:off x="12814300" y="13046556"/>
          <a:ext cx="889000" cy="5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57038</xdr:rowOff>
    </xdr:from>
    <xdr:to>
      <xdr:col>85</xdr:col>
      <xdr:colOff>177800</xdr:colOff>
      <xdr:row>76</xdr:row>
      <xdr:rowOff>158638</xdr:rowOff>
    </xdr:to>
    <xdr:sp macro="" textlink="">
      <xdr:nvSpPr>
        <xdr:cNvPr id="648" name="楕円 647"/>
        <xdr:cNvSpPr/>
      </xdr:nvSpPr>
      <xdr:spPr>
        <a:xfrm>
          <a:off x="16268700" y="1308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79916</xdr:rowOff>
    </xdr:from>
    <xdr:ext cx="534377" cy="259045"/>
    <xdr:sp macro="" textlink="">
      <xdr:nvSpPr>
        <xdr:cNvPr id="649" name="公債費該当値テキスト"/>
        <xdr:cNvSpPr txBox="1"/>
      </xdr:nvSpPr>
      <xdr:spPr>
        <a:xfrm>
          <a:off x="16370300" y="129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28507</xdr:rowOff>
    </xdr:from>
    <xdr:to>
      <xdr:col>81</xdr:col>
      <xdr:colOff>101600</xdr:colOff>
      <xdr:row>76</xdr:row>
      <xdr:rowOff>130107</xdr:rowOff>
    </xdr:to>
    <xdr:sp macro="" textlink="">
      <xdr:nvSpPr>
        <xdr:cNvPr id="650" name="楕円 649"/>
        <xdr:cNvSpPr/>
      </xdr:nvSpPr>
      <xdr:spPr>
        <a:xfrm>
          <a:off x="15430500" y="130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146634</xdr:rowOff>
    </xdr:from>
    <xdr:ext cx="534377" cy="259045"/>
    <xdr:sp macro="" textlink="">
      <xdr:nvSpPr>
        <xdr:cNvPr id="651" name="テキスト ボックス 650"/>
        <xdr:cNvSpPr txBox="1"/>
      </xdr:nvSpPr>
      <xdr:spPr>
        <a:xfrm>
          <a:off x="15214111" y="1283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18062</xdr:rowOff>
    </xdr:from>
    <xdr:to>
      <xdr:col>76</xdr:col>
      <xdr:colOff>165100</xdr:colOff>
      <xdr:row>76</xdr:row>
      <xdr:rowOff>119662</xdr:rowOff>
    </xdr:to>
    <xdr:sp macro="" textlink="">
      <xdr:nvSpPr>
        <xdr:cNvPr id="652" name="楕円 651"/>
        <xdr:cNvSpPr/>
      </xdr:nvSpPr>
      <xdr:spPr>
        <a:xfrm>
          <a:off x="14541500" y="130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136189</xdr:rowOff>
    </xdr:from>
    <xdr:ext cx="534377" cy="259045"/>
    <xdr:sp macro="" textlink="">
      <xdr:nvSpPr>
        <xdr:cNvPr id="653" name="テキスト ボックス 652"/>
        <xdr:cNvSpPr txBox="1"/>
      </xdr:nvSpPr>
      <xdr:spPr>
        <a:xfrm>
          <a:off x="14325111" y="128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17476</xdr:rowOff>
    </xdr:from>
    <xdr:to>
      <xdr:col>72</xdr:col>
      <xdr:colOff>38100</xdr:colOff>
      <xdr:row>76</xdr:row>
      <xdr:rowOff>119076</xdr:rowOff>
    </xdr:to>
    <xdr:sp macro="" textlink="">
      <xdr:nvSpPr>
        <xdr:cNvPr id="654" name="楕円 653"/>
        <xdr:cNvSpPr/>
      </xdr:nvSpPr>
      <xdr:spPr>
        <a:xfrm>
          <a:off x="13652500" y="1304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135603</xdr:rowOff>
    </xdr:from>
    <xdr:ext cx="534377" cy="259045"/>
    <xdr:sp macro="" textlink="">
      <xdr:nvSpPr>
        <xdr:cNvPr id="655" name="テキスト ボックス 654"/>
        <xdr:cNvSpPr txBox="1"/>
      </xdr:nvSpPr>
      <xdr:spPr>
        <a:xfrm>
          <a:off x="13436111" y="128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137006</xdr:rowOff>
    </xdr:from>
    <xdr:to>
      <xdr:col>67</xdr:col>
      <xdr:colOff>101600</xdr:colOff>
      <xdr:row>76</xdr:row>
      <xdr:rowOff>67156</xdr:rowOff>
    </xdr:to>
    <xdr:sp macro="" textlink="">
      <xdr:nvSpPr>
        <xdr:cNvPr id="656" name="楕円 655"/>
        <xdr:cNvSpPr/>
      </xdr:nvSpPr>
      <xdr:spPr>
        <a:xfrm>
          <a:off x="12763500" y="129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58283</xdr:rowOff>
    </xdr:from>
    <xdr:ext cx="534377" cy="259045"/>
    <xdr:sp macro="" textlink="">
      <xdr:nvSpPr>
        <xdr:cNvPr id="657" name="テキスト ボックス 656"/>
        <xdr:cNvSpPr txBox="1"/>
      </xdr:nvSpPr>
      <xdr:spPr>
        <a:xfrm>
          <a:off x="12547111" y="1308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15323</xdr:rowOff>
    </xdr:from>
    <xdr:to>
      <xdr:col>85</xdr:col>
      <xdr:colOff>127000</xdr:colOff>
      <xdr:row>97</xdr:row>
      <xdr:rowOff>91466</xdr:rowOff>
    </xdr:to>
    <xdr:cxnSp macro="">
      <xdr:nvCxnSpPr>
        <xdr:cNvPr id="686" name="直線コネクタ 685"/>
        <xdr:cNvCxnSpPr/>
      </xdr:nvCxnSpPr>
      <xdr:spPr>
        <a:xfrm>
          <a:off x="15481300" y="16645973"/>
          <a:ext cx="838200" cy="7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15323</xdr:rowOff>
    </xdr:from>
    <xdr:to>
      <xdr:col>81</xdr:col>
      <xdr:colOff>50800</xdr:colOff>
      <xdr:row>98</xdr:row>
      <xdr:rowOff>11646</xdr:rowOff>
    </xdr:to>
    <xdr:cxnSp macro="">
      <xdr:nvCxnSpPr>
        <xdr:cNvPr id="689" name="直線コネクタ 688"/>
        <xdr:cNvCxnSpPr/>
      </xdr:nvCxnSpPr>
      <xdr:spPr>
        <a:xfrm flipV="1">
          <a:off x="14592300" y="16645973"/>
          <a:ext cx="889000" cy="16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147262</xdr:rowOff>
    </xdr:from>
    <xdr:to>
      <xdr:col>76</xdr:col>
      <xdr:colOff>114300</xdr:colOff>
      <xdr:row>98</xdr:row>
      <xdr:rowOff>11646</xdr:rowOff>
    </xdr:to>
    <xdr:cxnSp macro="">
      <xdr:nvCxnSpPr>
        <xdr:cNvPr id="692" name="直線コネクタ 691"/>
        <xdr:cNvCxnSpPr/>
      </xdr:nvCxnSpPr>
      <xdr:spPr>
        <a:xfrm>
          <a:off x="13703300" y="16777912"/>
          <a:ext cx="889000" cy="3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147262</xdr:rowOff>
    </xdr:from>
    <xdr:to>
      <xdr:col>71</xdr:col>
      <xdr:colOff>177800</xdr:colOff>
      <xdr:row>98</xdr:row>
      <xdr:rowOff>95847</xdr:rowOff>
    </xdr:to>
    <xdr:cxnSp macro="">
      <xdr:nvCxnSpPr>
        <xdr:cNvPr id="695" name="直線コネクタ 694"/>
        <xdr:cNvCxnSpPr/>
      </xdr:nvCxnSpPr>
      <xdr:spPr>
        <a:xfrm flipV="1">
          <a:off x="12814300" y="16777912"/>
          <a:ext cx="889000" cy="1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40666</xdr:rowOff>
    </xdr:from>
    <xdr:to>
      <xdr:col>85</xdr:col>
      <xdr:colOff>177800</xdr:colOff>
      <xdr:row>97</xdr:row>
      <xdr:rowOff>142266</xdr:rowOff>
    </xdr:to>
    <xdr:sp macro="" textlink="">
      <xdr:nvSpPr>
        <xdr:cNvPr id="705" name="楕円 704"/>
        <xdr:cNvSpPr/>
      </xdr:nvSpPr>
      <xdr:spPr>
        <a:xfrm>
          <a:off x="16268700" y="166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63543</xdr:rowOff>
    </xdr:from>
    <xdr:ext cx="534377" cy="259045"/>
    <xdr:sp macro="" textlink="">
      <xdr:nvSpPr>
        <xdr:cNvPr id="706" name="積立金該当値テキスト"/>
        <xdr:cNvSpPr txBox="1"/>
      </xdr:nvSpPr>
      <xdr:spPr>
        <a:xfrm>
          <a:off x="16370300"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135973</xdr:rowOff>
    </xdr:from>
    <xdr:to>
      <xdr:col>81</xdr:col>
      <xdr:colOff>101600</xdr:colOff>
      <xdr:row>97</xdr:row>
      <xdr:rowOff>66123</xdr:rowOff>
    </xdr:to>
    <xdr:sp macro="" textlink="">
      <xdr:nvSpPr>
        <xdr:cNvPr id="707" name="楕円 706"/>
        <xdr:cNvSpPr/>
      </xdr:nvSpPr>
      <xdr:spPr>
        <a:xfrm>
          <a:off x="15430500" y="165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82650</xdr:rowOff>
    </xdr:from>
    <xdr:ext cx="534377" cy="259045"/>
    <xdr:sp macro="" textlink="">
      <xdr:nvSpPr>
        <xdr:cNvPr id="708" name="テキスト ボックス 707"/>
        <xdr:cNvSpPr txBox="1"/>
      </xdr:nvSpPr>
      <xdr:spPr>
        <a:xfrm>
          <a:off x="15214111" y="1637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132296</xdr:rowOff>
    </xdr:from>
    <xdr:to>
      <xdr:col>76</xdr:col>
      <xdr:colOff>165100</xdr:colOff>
      <xdr:row>98</xdr:row>
      <xdr:rowOff>62446</xdr:rowOff>
    </xdr:to>
    <xdr:sp macro="" textlink="">
      <xdr:nvSpPr>
        <xdr:cNvPr id="709" name="楕円 708"/>
        <xdr:cNvSpPr/>
      </xdr:nvSpPr>
      <xdr:spPr>
        <a:xfrm>
          <a:off x="14541500" y="167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78973</xdr:rowOff>
    </xdr:from>
    <xdr:ext cx="534377" cy="259045"/>
    <xdr:sp macro="" textlink="">
      <xdr:nvSpPr>
        <xdr:cNvPr id="710" name="テキスト ボックス 709"/>
        <xdr:cNvSpPr txBox="1"/>
      </xdr:nvSpPr>
      <xdr:spPr>
        <a:xfrm>
          <a:off x="14325111" y="165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96462</xdr:rowOff>
    </xdr:from>
    <xdr:to>
      <xdr:col>72</xdr:col>
      <xdr:colOff>38100</xdr:colOff>
      <xdr:row>98</xdr:row>
      <xdr:rowOff>26612</xdr:rowOff>
    </xdr:to>
    <xdr:sp macro="" textlink="">
      <xdr:nvSpPr>
        <xdr:cNvPr id="711" name="楕円 710"/>
        <xdr:cNvSpPr/>
      </xdr:nvSpPr>
      <xdr:spPr>
        <a:xfrm>
          <a:off x="13652500" y="167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17739</xdr:rowOff>
    </xdr:from>
    <xdr:ext cx="534377" cy="259045"/>
    <xdr:sp macro="" textlink="">
      <xdr:nvSpPr>
        <xdr:cNvPr id="712" name="テキスト ボックス 711"/>
        <xdr:cNvSpPr txBox="1"/>
      </xdr:nvSpPr>
      <xdr:spPr>
        <a:xfrm>
          <a:off x="13436111" y="168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45047</xdr:rowOff>
    </xdr:from>
    <xdr:to>
      <xdr:col>67</xdr:col>
      <xdr:colOff>101600</xdr:colOff>
      <xdr:row>98</xdr:row>
      <xdr:rowOff>146647</xdr:rowOff>
    </xdr:to>
    <xdr:sp macro="" textlink="">
      <xdr:nvSpPr>
        <xdr:cNvPr id="713" name="楕円 712"/>
        <xdr:cNvSpPr/>
      </xdr:nvSpPr>
      <xdr:spPr>
        <a:xfrm>
          <a:off x="12763500" y="168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137774</xdr:rowOff>
    </xdr:from>
    <xdr:ext cx="469744" cy="259045"/>
    <xdr:sp macro="" textlink="">
      <xdr:nvSpPr>
        <xdr:cNvPr id="714" name="テキスト ボックス 713"/>
        <xdr:cNvSpPr txBox="1"/>
      </xdr:nvSpPr>
      <xdr:spPr>
        <a:xfrm>
          <a:off x="12579428"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43955</xdr:rowOff>
    </xdr:from>
    <xdr:to>
      <xdr:col>111</xdr:col>
      <xdr:colOff>177800</xdr:colOff>
      <xdr:row>59</xdr:row>
      <xdr:rowOff>44450</xdr:rowOff>
    </xdr:to>
    <xdr:cxnSp macro="">
      <xdr:nvCxnSpPr>
        <xdr:cNvPr id="805" name="直線コネクタ 804"/>
        <xdr:cNvCxnSpPr/>
      </xdr:nvCxnSpPr>
      <xdr:spPr>
        <a:xfrm>
          <a:off x="20434300" y="10159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43955</xdr:rowOff>
    </xdr:from>
    <xdr:to>
      <xdr:col>107</xdr:col>
      <xdr:colOff>50800</xdr:colOff>
      <xdr:row>59</xdr:row>
      <xdr:rowOff>43955</xdr:rowOff>
    </xdr:to>
    <xdr:cxnSp macro="">
      <xdr:nvCxnSpPr>
        <xdr:cNvPr id="808" name="直線コネクタ 807"/>
        <xdr:cNvCxnSpPr/>
      </xdr:nvCxnSpPr>
      <xdr:spPr>
        <a:xfrm>
          <a:off x="19545300" y="10159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43955</xdr:rowOff>
    </xdr:from>
    <xdr:to>
      <xdr:col>102</xdr:col>
      <xdr:colOff>114300</xdr:colOff>
      <xdr:row>59</xdr:row>
      <xdr:rowOff>43955</xdr:rowOff>
    </xdr:to>
    <xdr:cxnSp macro="">
      <xdr:nvCxnSpPr>
        <xdr:cNvPr id="811" name="直線コネクタ 810"/>
        <xdr:cNvCxnSpPr/>
      </xdr:nvCxnSpPr>
      <xdr:spPr>
        <a:xfrm>
          <a:off x="18656300" y="10159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164605</xdr:rowOff>
    </xdr:from>
    <xdr:to>
      <xdr:col>107</xdr:col>
      <xdr:colOff>101600</xdr:colOff>
      <xdr:row>59</xdr:row>
      <xdr:rowOff>94755</xdr:rowOff>
    </xdr:to>
    <xdr:sp macro="" textlink="">
      <xdr:nvSpPr>
        <xdr:cNvPr id="825" name="楕円 824"/>
        <xdr:cNvSpPr/>
      </xdr:nvSpPr>
      <xdr:spPr>
        <a:xfrm>
          <a:off x="20383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85882</xdr:rowOff>
    </xdr:from>
    <xdr:ext cx="313932" cy="259045"/>
    <xdr:sp macro="" textlink="">
      <xdr:nvSpPr>
        <xdr:cNvPr id="826" name="テキスト ボックス 825"/>
        <xdr:cNvSpPr txBox="1"/>
      </xdr:nvSpPr>
      <xdr:spPr>
        <a:xfrm>
          <a:off x="20277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164605</xdr:rowOff>
    </xdr:from>
    <xdr:to>
      <xdr:col>102</xdr:col>
      <xdr:colOff>165100</xdr:colOff>
      <xdr:row>59</xdr:row>
      <xdr:rowOff>94755</xdr:rowOff>
    </xdr:to>
    <xdr:sp macro="" textlink="">
      <xdr:nvSpPr>
        <xdr:cNvPr id="827" name="楕円 826"/>
        <xdr:cNvSpPr/>
      </xdr:nvSpPr>
      <xdr:spPr>
        <a:xfrm>
          <a:off x="19494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85882</xdr:rowOff>
    </xdr:from>
    <xdr:ext cx="313932" cy="259045"/>
    <xdr:sp macro="" textlink="">
      <xdr:nvSpPr>
        <xdr:cNvPr id="828" name="テキスト ボックス 827"/>
        <xdr:cNvSpPr txBox="1"/>
      </xdr:nvSpPr>
      <xdr:spPr>
        <a:xfrm>
          <a:off x="19388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164605</xdr:rowOff>
    </xdr:from>
    <xdr:to>
      <xdr:col>98</xdr:col>
      <xdr:colOff>38100</xdr:colOff>
      <xdr:row>59</xdr:row>
      <xdr:rowOff>94755</xdr:rowOff>
    </xdr:to>
    <xdr:sp macro="" textlink="">
      <xdr:nvSpPr>
        <xdr:cNvPr id="829" name="楕円 828"/>
        <xdr:cNvSpPr/>
      </xdr:nvSpPr>
      <xdr:spPr>
        <a:xfrm>
          <a:off x="18605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85882</xdr:rowOff>
    </xdr:from>
    <xdr:ext cx="313932" cy="259045"/>
    <xdr:sp macro="" textlink="">
      <xdr:nvSpPr>
        <xdr:cNvPr id="830" name="テキスト ボックス 829"/>
        <xdr:cNvSpPr txBox="1"/>
      </xdr:nvSpPr>
      <xdr:spPr>
        <a:xfrm>
          <a:off x="18499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114463</xdr:rowOff>
    </xdr:from>
    <xdr:to>
      <xdr:col>116</xdr:col>
      <xdr:colOff>63500</xdr:colOff>
      <xdr:row>74</xdr:row>
      <xdr:rowOff>2769</xdr:rowOff>
    </xdr:to>
    <xdr:cxnSp macro="">
      <xdr:nvCxnSpPr>
        <xdr:cNvPr id="858" name="直線コネクタ 857"/>
        <xdr:cNvCxnSpPr/>
      </xdr:nvCxnSpPr>
      <xdr:spPr>
        <a:xfrm flipV="1">
          <a:off x="21323300" y="12630313"/>
          <a:ext cx="8382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160343</xdr:rowOff>
    </xdr:from>
    <xdr:to>
      <xdr:col>111</xdr:col>
      <xdr:colOff>177800</xdr:colOff>
      <xdr:row>74</xdr:row>
      <xdr:rowOff>2769</xdr:rowOff>
    </xdr:to>
    <xdr:cxnSp macro="">
      <xdr:nvCxnSpPr>
        <xdr:cNvPr id="861" name="直線コネクタ 860"/>
        <xdr:cNvCxnSpPr/>
      </xdr:nvCxnSpPr>
      <xdr:spPr>
        <a:xfrm>
          <a:off x="20434300" y="12676193"/>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110988</xdr:rowOff>
    </xdr:from>
    <xdr:to>
      <xdr:col>107</xdr:col>
      <xdr:colOff>50800</xdr:colOff>
      <xdr:row>73</xdr:row>
      <xdr:rowOff>160343</xdr:rowOff>
    </xdr:to>
    <xdr:cxnSp macro="">
      <xdr:nvCxnSpPr>
        <xdr:cNvPr id="864" name="直線コネクタ 863"/>
        <xdr:cNvCxnSpPr/>
      </xdr:nvCxnSpPr>
      <xdr:spPr>
        <a:xfrm>
          <a:off x="19545300" y="12626838"/>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43345</xdr:rowOff>
    </xdr:from>
    <xdr:to>
      <xdr:col>102</xdr:col>
      <xdr:colOff>114300</xdr:colOff>
      <xdr:row>73</xdr:row>
      <xdr:rowOff>110988</xdr:rowOff>
    </xdr:to>
    <xdr:cxnSp macro="">
      <xdr:nvCxnSpPr>
        <xdr:cNvPr id="867" name="直線コネクタ 866"/>
        <xdr:cNvCxnSpPr/>
      </xdr:nvCxnSpPr>
      <xdr:spPr>
        <a:xfrm>
          <a:off x="18656300" y="12559195"/>
          <a:ext cx="889000" cy="6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63663</xdr:rowOff>
    </xdr:from>
    <xdr:to>
      <xdr:col>116</xdr:col>
      <xdr:colOff>114300</xdr:colOff>
      <xdr:row>73</xdr:row>
      <xdr:rowOff>165263</xdr:rowOff>
    </xdr:to>
    <xdr:sp macro="" textlink="">
      <xdr:nvSpPr>
        <xdr:cNvPr id="877" name="楕円 876"/>
        <xdr:cNvSpPr/>
      </xdr:nvSpPr>
      <xdr:spPr>
        <a:xfrm>
          <a:off x="22110700" y="125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86540</xdr:rowOff>
    </xdr:from>
    <xdr:ext cx="534377" cy="259045"/>
    <xdr:sp macro="" textlink="">
      <xdr:nvSpPr>
        <xdr:cNvPr id="878" name="繰出金該当値テキスト"/>
        <xdr:cNvSpPr txBox="1"/>
      </xdr:nvSpPr>
      <xdr:spPr>
        <a:xfrm>
          <a:off x="22212300" y="1243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123419</xdr:rowOff>
    </xdr:from>
    <xdr:to>
      <xdr:col>112</xdr:col>
      <xdr:colOff>38100</xdr:colOff>
      <xdr:row>74</xdr:row>
      <xdr:rowOff>53569</xdr:rowOff>
    </xdr:to>
    <xdr:sp macro="" textlink="">
      <xdr:nvSpPr>
        <xdr:cNvPr id="879" name="楕円 878"/>
        <xdr:cNvSpPr/>
      </xdr:nvSpPr>
      <xdr:spPr>
        <a:xfrm>
          <a:off x="21272500" y="126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70096</xdr:rowOff>
    </xdr:from>
    <xdr:ext cx="534377" cy="259045"/>
    <xdr:sp macro="" textlink="">
      <xdr:nvSpPr>
        <xdr:cNvPr id="880" name="テキスト ボックス 879"/>
        <xdr:cNvSpPr txBox="1"/>
      </xdr:nvSpPr>
      <xdr:spPr>
        <a:xfrm>
          <a:off x="21056111" y="1241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109543</xdr:rowOff>
    </xdr:from>
    <xdr:to>
      <xdr:col>107</xdr:col>
      <xdr:colOff>101600</xdr:colOff>
      <xdr:row>74</xdr:row>
      <xdr:rowOff>39693</xdr:rowOff>
    </xdr:to>
    <xdr:sp macro="" textlink="">
      <xdr:nvSpPr>
        <xdr:cNvPr id="881" name="楕円 880"/>
        <xdr:cNvSpPr/>
      </xdr:nvSpPr>
      <xdr:spPr>
        <a:xfrm>
          <a:off x="20383500" y="126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56220</xdr:rowOff>
    </xdr:from>
    <xdr:ext cx="534377" cy="259045"/>
    <xdr:sp macro="" textlink="">
      <xdr:nvSpPr>
        <xdr:cNvPr id="882" name="テキスト ボックス 881"/>
        <xdr:cNvSpPr txBox="1"/>
      </xdr:nvSpPr>
      <xdr:spPr>
        <a:xfrm>
          <a:off x="20167111" y="12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60188</xdr:rowOff>
    </xdr:from>
    <xdr:to>
      <xdr:col>102</xdr:col>
      <xdr:colOff>165100</xdr:colOff>
      <xdr:row>73</xdr:row>
      <xdr:rowOff>161788</xdr:rowOff>
    </xdr:to>
    <xdr:sp macro="" textlink="">
      <xdr:nvSpPr>
        <xdr:cNvPr id="883" name="楕円 882"/>
        <xdr:cNvSpPr/>
      </xdr:nvSpPr>
      <xdr:spPr>
        <a:xfrm>
          <a:off x="19494500" y="125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6865</xdr:rowOff>
    </xdr:from>
    <xdr:ext cx="534377" cy="259045"/>
    <xdr:sp macro="" textlink="">
      <xdr:nvSpPr>
        <xdr:cNvPr id="884" name="テキスト ボックス 883"/>
        <xdr:cNvSpPr txBox="1"/>
      </xdr:nvSpPr>
      <xdr:spPr>
        <a:xfrm>
          <a:off x="19278111" y="1235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163995</xdr:rowOff>
    </xdr:from>
    <xdr:to>
      <xdr:col>98</xdr:col>
      <xdr:colOff>38100</xdr:colOff>
      <xdr:row>73</xdr:row>
      <xdr:rowOff>94145</xdr:rowOff>
    </xdr:to>
    <xdr:sp macro="" textlink="">
      <xdr:nvSpPr>
        <xdr:cNvPr id="885" name="楕円 884"/>
        <xdr:cNvSpPr/>
      </xdr:nvSpPr>
      <xdr:spPr>
        <a:xfrm>
          <a:off x="18605500" y="125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110672</xdr:rowOff>
    </xdr:from>
    <xdr:ext cx="534377" cy="259045"/>
    <xdr:sp macro="" textlink="">
      <xdr:nvSpPr>
        <xdr:cNvPr id="886" name="テキスト ボックス 885"/>
        <xdr:cNvSpPr txBox="1"/>
      </xdr:nvSpPr>
      <xdr:spPr>
        <a:xfrm>
          <a:off x="18389111" y="1228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●人件費は全国平均・大阪府平均・類似団体内平均値いずれも下回っている。平成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している要因は、</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職員数の増</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職員給、共済費</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●物件費は上昇傾向ではあるが、全国平均・類似団体内平均値</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年度に比べ増加の要因は旧市民会館や消防庁舎の解体工事費の増である。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●扶助費は障がい者総合支援給付費等が増加していることも</a:t>
          </a:r>
          <a:r>
            <a:rPr kumimoji="1" lang="ja-JP" altLang="en-US" sz="900" b="0" i="0" baseline="0">
              <a:solidFill>
                <a:schemeClr val="tx1"/>
              </a:solidFill>
              <a:effectLst/>
              <a:latin typeface="ＭＳ Ｐゴシック" panose="020B0600070205080204" pitchFamily="50" charset="-128"/>
              <a:ea typeface="ＭＳ Ｐゴシック" panose="020B0600070205080204" pitchFamily="50" charset="-128"/>
              <a:cs typeface="+mn-cs"/>
            </a:rPr>
            <a:t>全国平均・類似団体平均値を上回る</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要因のひとつであるが、大阪府内平均が全国平均を上回っていることからも、大阪府内においては、全国的に見ても扶助費が高い傾向にある。今後も社会保障経費の増加が見込まれている。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●補助費等は全国平均・大阪府平均・類似団体内平均値をいずれも下回った。平成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年度においては、泉北環境整備施設組合負担金（清掃分）の減少があったためである。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泉大津駅西地区周辺整備事業や、文化財保存事業での史跡地用地購入の増</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があったものの、</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新消防庁舎の整備事業費の</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減などにより、減少となった。</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ゆるやかに減少しているものの、類似団体内平均値を上回っており、依然として高い水準となっている。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都市施設整備基金、泉大津市営住宅整備基金、及び</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の積立が</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減った</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●繰出金については、平成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年度に比べて</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となっている。下水道事業特別会計への繰出金が依然大きいこと</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も要因であるが、国民健康保険事業特別会計や</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介護保険事業特別会計への繰出が増加していることにより、全国平均・大阪府平均・類似団体内平均値のいずれよりも高くなっている。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74,824
73,556
14.33
27,715,481
27,277,602
339,612
16,640,905
29,129,931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134214</xdr:rowOff>
    </xdr:from>
    <xdr:to>
      <xdr:col>24</xdr:col>
      <xdr:colOff>63500</xdr:colOff>
      <xdr:row>34</xdr:row>
      <xdr:rowOff>167132</xdr:rowOff>
    </xdr:to>
    <xdr:cxnSp macro="">
      <xdr:nvCxnSpPr>
        <xdr:cNvPr id="59" name="直線コネクタ 58"/>
        <xdr:cNvCxnSpPr/>
      </xdr:nvCxnSpPr>
      <xdr:spPr>
        <a:xfrm flipV="1">
          <a:off x="3797300" y="5963514"/>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93980</xdr:rowOff>
    </xdr:from>
    <xdr:to>
      <xdr:col>19</xdr:col>
      <xdr:colOff>177800</xdr:colOff>
      <xdr:row>34</xdr:row>
      <xdr:rowOff>167132</xdr:rowOff>
    </xdr:to>
    <xdr:cxnSp macro="">
      <xdr:nvCxnSpPr>
        <xdr:cNvPr id="62" name="直線コネクタ 61"/>
        <xdr:cNvCxnSpPr/>
      </xdr:nvCxnSpPr>
      <xdr:spPr>
        <a:xfrm>
          <a:off x="2908300" y="59232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44602</xdr:rowOff>
    </xdr:from>
    <xdr:to>
      <xdr:col>15</xdr:col>
      <xdr:colOff>50800</xdr:colOff>
      <xdr:row>34</xdr:row>
      <xdr:rowOff>93980</xdr:rowOff>
    </xdr:to>
    <xdr:cxnSp macro="">
      <xdr:nvCxnSpPr>
        <xdr:cNvPr id="65" name="直線コネクタ 64"/>
        <xdr:cNvCxnSpPr/>
      </xdr:nvCxnSpPr>
      <xdr:spPr>
        <a:xfrm>
          <a:off x="2019300" y="587390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44602</xdr:rowOff>
    </xdr:from>
    <xdr:to>
      <xdr:col>10</xdr:col>
      <xdr:colOff>114300</xdr:colOff>
      <xdr:row>35</xdr:row>
      <xdr:rowOff>8484</xdr:rowOff>
    </xdr:to>
    <xdr:cxnSp macro="">
      <xdr:nvCxnSpPr>
        <xdr:cNvPr id="68" name="直線コネクタ 67"/>
        <xdr:cNvCxnSpPr/>
      </xdr:nvCxnSpPr>
      <xdr:spPr>
        <a:xfrm flipV="1">
          <a:off x="1130300" y="5873902"/>
          <a:ext cx="889000" cy="1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83414</xdr:rowOff>
    </xdr:from>
    <xdr:to>
      <xdr:col>24</xdr:col>
      <xdr:colOff>114300</xdr:colOff>
      <xdr:row>35</xdr:row>
      <xdr:rowOff>13564</xdr:rowOff>
    </xdr:to>
    <xdr:sp macro="" textlink="">
      <xdr:nvSpPr>
        <xdr:cNvPr id="78" name="楕円 77"/>
        <xdr:cNvSpPr/>
      </xdr:nvSpPr>
      <xdr:spPr>
        <a:xfrm>
          <a:off x="4584700" y="59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106291</xdr:rowOff>
    </xdr:from>
    <xdr:ext cx="469744" cy="259045"/>
    <xdr:sp macro="" textlink="">
      <xdr:nvSpPr>
        <xdr:cNvPr id="79" name="議会費該当値テキスト"/>
        <xdr:cNvSpPr txBox="1"/>
      </xdr:nvSpPr>
      <xdr:spPr>
        <a:xfrm>
          <a:off x="4686300" y="576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116332</xdr:rowOff>
    </xdr:from>
    <xdr:to>
      <xdr:col>20</xdr:col>
      <xdr:colOff>38100</xdr:colOff>
      <xdr:row>35</xdr:row>
      <xdr:rowOff>46482</xdr:rowOff>
    </xdr:to>
    <xdr:sp macro="" textlink="">
      <xdr:nvSpPr>
        <xdr:cNvPr id="80" name="楕円 79"/>
        <xdr:cNvSpPr/>
      </xdr:nvSpPr>
      <xdr:spPr>
        <a:xfrm>
          <a:off x="3746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63009</xdr:rowOff>
    </xdr:from>
    <xdr:ext cx="469744" cy="259045"/>
    <xdr:sp macro="" textlink="">
      <xdr:nvSpPr>
        <xdr:cNvPr id="81" name="テキスト ボックス 80"/>
        <xdr:cNvSpPr txBox="1"/>
      </xdr:nvSpPr>
      <xdr:spPr>
        <a:xfrm>
          <a:off x="3562428"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43180</xdr:rowOff>
    </xdr:from>
    <xdr:to>
      <xdr:col>15</xdr:col>
      <xdr:colOff>101600</xdr:colOff>
      <xdr:row>34</xdr:row>
      <xdr:rowOff>144780</xdr:rowOff>
    </xdr:to>
    <xdr:sp macro="" textlink="">
      <xdr:nvSpPr>
        <xdr:cNvPr id="82" name="楕円 81"/>
        <xdr:cNvSpPr/>
      </xdr:nvSpPr>
      <xdr:spPr>
        <a:xfrm>
          <a:off x="2857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161307</xdr:rowOff>
    </xdr:from>
    <xdr:ext cx="469744" cy="259045"/>
    <xdr:sp macro="" textlink="">
      <xdr:nvSpPr>
        <xdr:cNvPr id="83" name="テキスト ボックス 82"/>
        <xdr:cNvSpPr txBox="1"/>
      </xdr:nvSpPr>
      <xdr:spPr>
        <a:xfrm>
          <a:off x="2673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165252</xdr:rowOff>
    </xdr:from>
    <xdr:to>
      <xdr:col>10</xdr:col>
      <xdr:colOff>165100</xdr:colOff>
      <xdr:row>34</xdr:row>
      <xdr:rowOff>95402</xdr:rowOff>
    </xdr:to>
    <xdr:sp macro="" textlink="">
      <xdr:nvSpPr>
        <xdr:cNvPr id="84" name="楕円 83"/>
        <xdr:cNvSpPr/>
      </xdr:nvSpPr>
      <xdr:spPr>
        <a:xfrm>
          <a:off x="1968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111929</xdr:rowOff>
    </xdr:from>
    <xdr:ext cx="469744" cy="259045"/>
    <xdr:sp macro="" textlink="">
      <xdr:nvSpPr>
        <xdr:cNvPr id="85" name="テキスト ボックス 84"/>
        <xdr:cNvSpPr txBox="1"/>
      </xdr:nvSpPr>
      <xdr:spPr>
        <a:xfrm>
          <a:off x="1784428" y="55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129134</xdr:rowOff>
    </xdr:from>
    <xdr:to>
      <xdr:col>6</xdr:col>
      <xdr:colOff>38100</xdr:colOff>
      <xdr:row>35</xdr:row>
      <xdr:rowOff>59284</xdr:rowOff>
    </xdr:to>
    <xdr:sp macro="" textlink="">
      <xdr:nvSpPr>
        <xdr:cNvPr id="86" name="楕円 85"/>
        <xdr:cNvSpPr/>
      </xdr:nvSpPr>
      <xdr:spPr>
        <a:xfrm>
          <a:off x="1079500" y="59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50411</xdr:rowOff>
    </xdr:from>
    <xdr:ext cx="469744" cy="259045"/>
    <xdr:sp macro="" textlink="">
      <xdr:nvSpPr>
        <xdr:cNvPr id="87" name="テキスト ボックス 86"/>
        <xdr:cNvSpPr txBox="1"/>
      </xdr:nvSpPr>
      <xdr:spPr>
        <a:xfrm>
          <a:off x="895428" y="60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92951</xdr:rowOff>
    </xdr:from>
    <xdr:to>
      <xdr:col>24</xdr:col>
      <xdr:colOff>63500</xdr:colOff>
      <xdr:row>57</xdr:row>
      <xdr:rowOff>137675</xdr:rowOff>
    </xdr:to>
    <xdr:cxnSp macro="">
      <xdr:nvCxnSpPr>
        <xdr:cNvPr id="119" name="直線コネクタ 118"/>
        <xdr:cNvCxnSpPr/>
      </xdr:nvCxnSpPr>
      <xdr:spPr>
        <a:xfrm flipV="1">
          <a:off x="3797300" y="9865601"/>
          <a:ext cx="838200" cy="4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137675</xdr:rowOff>
    </xdr:from>
    <xdr:to>
      <xdr:col>19</xdr:col>
      <xdr:colOff>177800</xdr:colOff>
      <xdr:row>58</xdr:row>
      <xdr:rowOff>86747</xdr:rowOff>
    </xdr:to>
    <xdr:cxnSp macro="">
      <xdr:nvCxnSpPr>
        <xdr:cNvPr id="122" name="直線コネクタ 121"/>
        <xdr:cNvCxnSpPr/>
      </xdr:nvCxnSpPr>
      <xdr:spPr>
        <a:xfrm flipV="1">
          <a:off x="2908300" y="9910325"/>
          <a:ext cx="889000" cy="12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122506</xdr:rowOff>
    </xdr:from>
    <xdr:to>
      <xdr:col>15</xdr:col>
      <xdr:colOff>50800</xdr:colOff>
      <xdr:row>58</xdr:row>
      <xdr:rowOff>86747</xdr:rowOff>
    </xdr:to>
    <xdr:cxnSp macro="">
      <xdr:nvCxnSpPr>
        <xdr:cNvPr id="125" name="直線コネクタ 124"/>
        <xdr:cNvCxnSpPr/>
      </xdr:nvCxnSpPr>
      <xdr:spPr>
        <a:xfrm>
          <a:off x="2019300" y="9895156"/>
          <a:ext cx="889000" cy="1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122506</xdr:rowOff>
    </xdr:from>
    <xdr:to>
      <xdr:col>10</xdr:col>
      <xdr:colOff>114300</xdr:colOff>
      <xdr:row>58</xdr:row>
      <xdr:rowOff>132352</xdr:rowOff>
    </xdr:to>
    <xdr:cxnSp macro="">
      <xdr:nvCxnSpPr>
        <xdr:cNvPr id="128" name="直線コネクタ 127"/>
        <xdr:cNvCxnSpPr/>
      </xdr:nvCxnSpPr>
      <xdr:spPr>
        <a:xfrm flipV="1">
          <a:off x="1130300" y="9895156"/>
          <a:ext cx="889000" cy="18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42151</xdr:rowOff>
    </xdr:from>
    <xdr:to>
      <xdr:col>24</xdr:col>
      <xdr:colOff>114300</xdr:colOff>
      <xdr:row>57</xdr:row>
      <xdr:rowOff>143751</xdr:rowOff>
    </xdr:to>
    <xdr:sp macro="" textlink="">
      <xdr:nvSpPr>
        <xdr:cNvPr id="138" name="楕円 137"/>
        <xdr:cNvSpPr/>
      </xdr:nvSpPr>
      <xdr:spPr>
        <a:xfrm>
          <a:off x="4584700" y="98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20578</xdr:rowOff>
    </xdr:from>
    <xdr:ext cx="534377" cy="259045"/>
    <xdr:sp macro="" textlink="">
      <xdr:nvSpPr>
        <xdr:cNvPr id="139" name="総務費該当値テキスト"/>
        <xdr:cNvSpPr txBox="1"/>
      </xdr:nvSpPr>
      <xdr:spPr>
        <a:xfrm>
          <a:off x="4686300" y="979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86875</xdr:rowOff>
    </xdr:from>
    <xdr:to>
      <xdr:col>20</xdr:col>
      <xdr:colOff>38100</xdr:colOff>
      <xdr:row>58</xdr:row>
      <xdr:rowOff>17025</xdr:rowOff>
    </xdr:to>
    <xdr:sp macro="" textlink="">
      <xdr:nvSpPr>
        <xdr:cNvPr id="140" name="楕円 139"/>
        <xdr:cNvSpPr/>
      </xdr:nvSpPr>
      <xdr:spPr>
        <a:xfrm>
          <a:off x="3746500" y="98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8152</xdr:rowOff>
    </xdr:from>
    <xdr:ext cx="534377" cy="259045"/>
    <xdr:sp macro="" textlink="">
      <xdr:nvSpPr>
        <xdr:cNvPr id="141" name="テキスト ボックス 140"/>
        <xdr:cNvSpPr txBox="1"/>
      </xdr:nvSpPr>
      <xdr:spPr>
        <a:xfrm>
          <a:off x="3530111" y="99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35947</xdr:rowOff>
    </xdr:from>
    <xdr:to>
      <xdr:col>15</xdr:col>
      <xdr:colOff>101600</xdr:colOff>
      <xdr:row>58</xdr:row>
      <xdr:rowOff>137547</xdr:rowOff>
    </xdr:to>
    <xdr:sp macro="" textlink="">
      <xdr:nvSpPr>
        <xdr:cNvPr id="142" name="楕円 141"/>
        <xdr:cNvSpPr/>
      </xdr:nvSpPr>
      <xdr:spPr>
        <a:xfrm>
          <a:off x="2857500" y="99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128674</xdr:rowOff>
    </xdr:from>
    <xdr:ext cx="534377" cy="259045"/>
    <xdr:sp macro="" textlink="">
      <xdr:nvSpPr>
        <xdr:cNvPr id="143" name="テキスト ボックス 142"/>
        <xdr:cNvSpPr txBox="1"/>
      </xdr:nvSpPr>
      <xdr:spPr>
        <a:xfrm>
          <a:off x="2641111" y="100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71706</xdr:rowOff>
    </xdr:from>
    <xdr:to>
      <xdr:col>10</xdr:col>
      <xdr:colOff>165100</xdr:colOff>
      <xdr:row>58</xdr:row>
      <xdr:rowOff>1856</xdr:rowOff>
    </xdr:to>
    <xdr:sp macro="" textlink="">
      <xdr:nvSpPr>
        <xdr:cNvPr id="144" name="楕円 143"/>
        <xdr:cNvSpPr/>
      </xdr:nvSpPr>
      <xdr:spPr>
        <a:xfrm>
          <a:off x="1968500" y="98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164433</xdr:rowOff>
    </xdr:from>
    <xdr:ext cx="534377" cy="259045"/>
    <xdr:sp macro="" textlink="">
      <xdr:nvSpPr>
        <xdr:cNvPr id="145" name="テキスト ボックス 144"/>
        <xdr:cNvSpPr txBox="1"/>
      </xdr:nvSpPr>
      <xdr:spPr>
        <a:xfrm>
          <a:off x="1752111" y="993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81552</xdr:rowOff>
    </xdr:from>
    <xdr:to>
      <xdr:col>6</xdr:col>
      <xdr:colOff>38100</xdr:colOff>
      <xdr:row>59</xdr:row>
      <xdr:rowOff>11702</xdr:rowOff>
    </xdr:to>
    <xdr:sp macro="" textlink="">
      <xdr:nvSpPr>
        <xdr:cNvPr id="146" name="楕円 145"/>
        <xdr:cNvSpPr/>
      </xdr:nvSpPr>
      <xdr:spPr>
        <a:xfrm>
          <a:off x="1079500" y="100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2829</xdr:rowOff>
    </xdr:from>
    <xdr:ext cx="534377" cy="259045"/>
    <xdr:sp macro="" textlink="">
      <xdr:nvSpPr>
        <xdr:cNvPr id="147" name="テキスト ボックス 146"/>
        <xdr:cNvSpPr txBox="1"/>
      </xdr:nvSpPr>
      <xdr:spPr>
        <a:xfrm>
          <a:off x="863111" y="1011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121869</xdr:rowOff>
    </xdr:from>
    <xdr:to>
      <xdr:col>24</xdr:col>
      <xdr:colOff>63500</xdr:colOff>
      <xdr:row>74</xdr:row>
      <xdr:rowOff>135879</xdr:rowOff>
    </xdr:to>
    <xdr:cxnSp macro="">
      <xdr:nvCxnSpPr>
        <xdr:cNvPr id="179" name="直線コネクタ 178"/>
        <xdr:cNvCxnSpPr/>
      </xdr:nvCxnSpPr>
      <xdr:spPr>
        <a:xfrm>
          <a:off x="3797300" y="12809169"/>
          <a:ext cx="8382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121869</xdr:rowOff>
    </xdr:from>
    <xdr:to>
      <xdr:col>19</xdr:col>
      <xdr:colOff>177800</xdr:colOff>
      <xdr:row>75</xdr:row>
      <xdr:rowOff>12925</xdr:rowOff>
    </xdr:to>
    <xdr:cxnSp macro="">
      <xdr:nvCxnSpPr>
        <xdr:cNvPr id="182" name="直線コネクタ 181"/>
        <xdr:cNvCxnSpPr/>
      </xdr:nvCxnSpPr>
      <xdr:spPr>
        <a:xfrm flipV="1">
          <a:off x="2908300" y="12809169"/>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12925</xdr:rowOff>
    </xdr:from>
    <xdr:to>
      <xdr:col>15</xdr:col>
      <xdr:colOff>50800</xdr:colOff>
      <xdr:row>75</xdr:row>
      <xdr:rowOff>50612</xdr:rowOff>
    </xdr:to>
    <xdr:cxnSp macro="">
      <xdr:nvCxnSpPr>
        <xdr:cNvPr id="185" name="直線コネクタ 184"/>
        <xdr:cNvCxnSpPr/>
      </xdr:nvCxnSpPr>
      <xdr:spPr>
        <a:xfrm flipV="1">
          <a:off x="2019300" y="12871675"/>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50612</xdr:rowOff>
    </xdr:from>
    <xdr:to>
      <xdr:col>10</xdr:col>
      <xdr:colOff>114300</xdr:colOff>
      <xdr:row>75</xdr:row>
      <xdr:rowOff>52484</xdr:rowOff>
    </xdr:to>
    <xdr:cxnSp macro="">
      <xdr:nvCxnSpPr>
        <xdr:cNvPr id="188" name="直線コネクタ 187"/>
        <xdr:cNvCxnSpPr/>
      </xdr:nvCxnSpPr>
      <xdr:spPr>
        <a:xfrm flipV="1">
          <a:off x="1130300" y="12909362"/>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85079</xdr:rowOff>
    </xdr:from>
    <xdr:to>
      <xdr:col>24</xdr:col>
      <xdr:colOff>114300</xdr:colOff>
      <xdr:row>75</xdr:row>
      <xdr:rowOff>15229</xdr:rowOff>
    </xdr:to>
    <xdr:sp macro="" textlink="">
      <xdr:nvSpPr>
        <xdr:cNvPr id="198" name="楕円 197"/>
        <xdr:cNvSpPr/>
      </xdr:nvSpPr>
      <xdr:spPr>
        <a:xfrm>
          <a:off x="4584700" y="12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107956</xdr:rowOff>
    </xdr:from>
    <xdr:ext cx="599010" cy="259045"/>
    <xdr:sp macro="" textlink="">
      <xdr:nvSpPr>
        <xdr:cNvPr id="199" name="民生費該当値テキスト"/>
        <xdr:cNvSpPr txBox="1"/>
      </xdr:nvSpPr>
      <xdr:spPr>
        <a:xfrm>
          <a:off x="4686300" y="1262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71069</xdr:rowOff>
    </xdr:from>
    <xdr:to>
      <xdr:col>20</xdr:col>
      <xdr:colOff>38100</xdr:colOff>
      <xdr:row>75</xdr:row>
      <xdr:rowOff>1219</xdr:rowOff>
    </xdr:to>
    <xdr:sp macro="" textlink="">
      <xdr:nvSpPr>
        <xdr:cNvPr id="200" name="楕円 199"/>
        <xdr:cNvSpPr/>
      </xdr:nvSpPr>
      <xdr:spPr>
        <a:xfrm>
          <a:off x="3746500" y="127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17746</xdr:rowOff>
    </xdr:from>
    <xdr:ext cx="599010" cy="259045"/>
    <xdr:sp macro="" textlink="">
      <xdr:nvSpPr>
        <xdr:cNvPr id="201" name="テキスト ボックス 200"/>
        <xdr:cNvSpPr txBox="1"/>
      </xdr:nvSpPr>
      <xdr:spPr>
        <a:xfrm>
          <a:off x="3497795" y="1253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133575</xdr:rowOff>
    </xdr:from>
    <xdr:to>
      <xdr:col>15</xdr:col>
      <xdr:colOff>101600</xdr:colOff>
      <xdr:row>75</xdr:row>
      <xdr:rowOff>63725</xdr:rowOff>
    </xdr:to>
    <xdr:sp macro="" textlink="">
      <xdr:nvSpPr>
        <xdr:cNvPr id="202" name="楕円 201"/>
        <xdr:cNvSpPr/>
      </xdr:nvSpPr>
      <xdr:spPr>
        <a:xfrm>
          <a:off x="2857500" y="128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80252</xdr:rowOff>
    </xdr:from>
    <xdr:ext cx="599010" cy="259045"/>
    <xdr:sp macro="" textlink="">
      <xdr:nvSpPr>
        <xdr:cNvPr id="203" name="テキスト ボックス 202"/>
        <xdr:cNvSpPr txBox="1"/>
      </xdr:nvSpPr>
      <xdr:spPr>
        <a:xfrm>
          <a:off x="2608795" y="1259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171262</xdr:rowOff>
    </xdr:from>
    <xdr:to>
      <xdr:col>10</xdr:col>
      <xdr:colOff>165100</xdr:colOff>
      <xdr:row>75</xdr:row>
      <xdr:rowOff>101412</xdr:rowOff>
    </xdr:to>
    <xdr:sp macro="" textlink="">
      <xdr:nvSpPr>
        <xdr:cNvPr id="204" name="楕円 203"/>
        <xdr:cNvSpPr/>
      </xdr:nvSpPr>
      <xdr:spPr>
        <a:xfrm>
          <a:off x="1968500" y="128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117939</xdr:rowOff>
    </xdr:from>
    <xdr:ext cx="599010" cy="259045"/>
    <xdr:sp macro="" textlink="">
      <xdr:nvSpPr>
        <xdr:cNvPr id="205" name="テキスト ボックス 204"/>
        <xdr:cNvSpPr txBox="1"/>
      </xdr:nvSpPr>
      <xdr:spPr>
        <a:xfrm>
          <a:off x="1719795" y="1263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1684</xdr:rowOff>
    </xdr:from>
    <xdr:to>
      <xdr:col>6</xdr:col>
      <xdr:colOff>38100</xdr:colOff>
      <xdr:row>75</xdr:row>
      <xdr:rowOff>103284</xdr:rowOff>
    </xdr:to>
    <xdr:sp macro="" textlink="">
      <xdr:nvSpPr>
        <xdr:cNvPr id="206" name="楕円 205"/>
        <xdr:cNvSpPr/>
      </xdr:nvSpPr>
      <xdr:spPr>
        <a:xfrm>
          <a:off x="1079500" y="128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119811</xdr:rowOff>
    </xdr:from>
    <xdr:ext cx="599010" cy="259045"/>
    <xdr:sp macro="" textlink="">
      <xdr:nvSpPr>
        <xdr:cNvPr id="207" name="テキスト ボックス 206"/>
        <xdr:cNvSpPr txBox="1"/>
      </xdr:nvSpPr>
      <xdr:spPr>
        <a:xfrm>
          <a:off x="830795" y="126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13317</xdr:rowOff>
    </xdr:from>
    <xdr:to>
      <xdr:col>24</xdr:col>
      <xdr:colOff>63500</xdr:colOff>
      <xdr:row>98</xdr:row>
      <xdr:rowOff>16844</xdr:rowOff>
    </xdr:to>
    <xdr:cxnSp macro="">
      <xdr:nvCxnSpPr>
        <xdr:cNvPr id="239" name="直線コネクタ 238"/>
        <xdr:cNvCxnSpPr/>
      </xdr:nvCxnSpPr>
      <xdr:spPr>
        <a:xfrm flipV="1">
          <a:off x="3797300" y="16815417"/>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16844</xdr:rowOff>
    </xdr:from>
    <xdr:to>
      <xdr:col>19</xdr:col>
      <xdr:colOff>177800</xdr:colOff>
      <xdr:row>98</xdr:row>
      <xdr:rowOff>17644</xdr:rowOff>
    </xdr:to>
    <xdr:cxnSp macro="">
      <xdr:nvCxnSpPr>
        <xdr:cNvPr id="242" name="直線コネクタ 241"/>
        <xdr:cNvCxnSpPr/>
      </xdr:nvCxnSpPr>
      <xdr:spPr>
        <a:xfrm flipV="1">
          <a:off x="2908300" y="1681894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43835</xdr:rowOff>
    </xdr:from>
    <xdr:to>
      <xdr:col>15</xdr:col>
      <xdr:colOff>50800</xdr:colOff>
      <xdr:row>98</xdr:row>
      <xdr:rowOff>17644</xdr:rowOff>
    </xdr:to>
    <xdr:cxnSp macro="">
      <xdr:nvCxnSpPr>
        <xdr:cNvPr id="245" name="直線コネクタ 244"/>
        <xdr:cNvCxnSpPr/>
      </xdr:nvCxnSpPr>
      <xdr:spPr>
        <a:xfrm>
          <a:off x="2019300" y="16674485"/>
          <a:ext cx="889000" cy="14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43835</xdr:rowOff>
    </xdr:from>
    <xdr:to>
      <xdr:col>10</xdr:col>
      <xdr:colOff>114300</xdr:colOff>
      <xdr:row>97</xdr:row>
      <xdr:rowOff>149906</xdr:rowOff>
    </xdr:to>
    <xdr:cxnSp macro="">
      <xdr:nvCxnSpPr>
        <xdr:cNvPr id="248" name="直線コネクタ 247"/>
        <xdr:cNvCxnSpPr/>
      </xdr:nvCxnSpPr>
      <xdr:spPr>
        <a:xfrm flipV="1">
          <a:off x="1130300" y="16674485"/>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2" name="テキスト ボックス 251"/>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133967</xdr:rowOff>
    </xdr:from>
    <xdr:to>
      <xdr:col>24</xdr:col>
      <xdr:colOff>114300</xdr:colOff>
      <xdr:row>98</xdr:row>
      <xdr:rowOff>64117</xdr:rowOff>
    </xdr:to>
    <xdr:sp macro="" textlink="">
      <xdr:nvSpPr>
        <xdr:cNvPr id="258" name="楕円 257"/>
        <xdr:cNvSpPr/>
      </xdr:nvSpPr>
      <xdr:spPr>
        <a:xfrm>
          <a:off x="4584700" y="167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156844</xdr:rowOff>
    </xdr:from>
    <xdr:ext cx="534377" cy="259045"/>
    <xdr:sp macro="" textlink="">
      <xdr:nvSpPr>
        <xdr:cNvPr id="259" name="衛生費該当値テキスト"/>
        <xdr:cNvSpPr txBox="1"/>
      </xdr:nvSpPr>
      <xdr:spPr>
        <a:xfrm>
          <a:off x="4686300" y="166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137494</xdr:rowOff>
    </xdr:from>
    <xdr:to>
      <xdr:col>20</xdr:col>
      <xdr:colOff>38100</xdr:colOff>
      <xdr:row>98</xdr:row>
      <xdr:rowOff>67644</xdr:rowOff>
    </xdr:to>
    <xdr:sp macro="" textlink="">
      <xdr:nvSpPr>
        <xdr:cNvPr id="260" name="楕円 259"/>
        <xdr:cNvSpPr/>
      </xdr:nvSpPr>
      <xdr:spPr>
        <a:xfrm>
          <a:off x="3746500" y="167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84171</xdr:rowOff>
    </xdr:from>
    <xdr:ext cx="534377" cy="259045"/>
    <xdr:sp macro="" textlink="">
      <xdr:nvSpPr>
        <xdr:cNvPr id="261" name="テキスト ボックス 260"/>
        <xdr:cNvSpPr txBox="1"/>
      </xdr:nvSpPr>
      <xdr:spPr>
        <a:xfrm>
          <a:off x="3530111" y="165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138294</xdr:rowOff>
    </xdr:from>
    <xdr:to>
      <xdr:col>15</xdr:col>
      <xdr:colOff>101600</xdr:colOff>
      <xdr:row>98</xdr:row>
      <xdr:rowOff>68444</xdr:rowOff>
    </xdr:to>
    <xdr:sp macro="" textlink="">
      <xdr:nvSpPr>
        <xdr:cNvPr id="262" name="楕円 261"/>
        <xdr:cNvSpPr/>
      </xdr:nvSpPr>
      <xdr:spPr>
        <a:xfrm>
          <a:off x="2857500" y="1676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84971</xdr:rowOff>
    </xdr:from>
    <xdr:ext cx="534377" cy="259045"/>
    <xdr:sp macro="" textlink="">
      <xdr:nvSpPr>
        <xdr:cNvPr id="263" name="テキスト ボックス 262"/>
        <xdr:cNvSpPr txBox="1"/>
      </xdr:nvSpPr>
      <xdr:spPr>
        <a:xfrm>
          <a:off x="2641111" y="165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164485</xdr:rowOff>
    </xdr:from>
    <xdr:to>
      <xdr:col>10</xdr:col>
      <xdr:colOff>165100</xdr:colOff>
      <xdr:row>97</xdr:row>
      <xdr:rowOff>94635</xdr:rowOff>
    </xdr:to>
    <xdr:sp macro="" textlink="">
      <xdr:nvSpPr>
        <xdr:cNvPr id="264" name="楕円 263"/>
        <xdr:cNvSpPr/>
      </xdr:nvSpPr>
      <xdr:spPr>
        <a:xfrm>
          <a:off x="1968500" y="1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111162</xdr:rowOff>
    </xdr:from>
    <xdr:ext cx="534377" cy="259045"/>
    <xdr:sp macro="" textlink="">
      <xdr:nvSpPr>
        <xdr:cNvPr id="265" name="テキスト ボックス 264"/>
        <xdr:cNvSpPr txBox="1"/>
      </xdr:nvSpPr>
      <xdr:spPr>
        <a:xfrm>
          <a:off x="1752111" y="163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99106</xdr:rowOff>
    </xdr:from>
    <xdr:to>
      <xdr:col>6</xdr:col>
      <xdr:colOff>38100</xdr:colOff>
      <xdr:row>98</xdr:row>
      <xdr:rowOff>29256</xdr:rowOff>
    </xdr:to>
    <xdr:sp macro="" textlink="">
      <xdr:nvSpPr>
        <xdr:cNvPr id="266" name="楕円 265"/>
        <xdr:cNvSpPr/>
      </xdr:nvSpPr>
      <xdr:spPr>
        <a:xfrm>
          <a:off x="1079500" y="167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45783</xdr:rowOff>
    </xdr:from>
    <xdr:ext cx="534377" cy="259045"/>
    <xdr:sp macro="" textlink="">
      <xdr:nvSpPr>
        <xdr:cNvPr id="267" name="テキスト ボックス 266"/>
        <xdr:cNvSpPr txBox="1"/>
      </xdr:nvSpPr>
      <xdr:spPr>
        <a:xfrm>
          <a:off x="863111" y="165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18542</xdr:rowOff>
    </xdr:from>
    <xdr:to>
      <xdr:col>55</xdr:col>
      <xdr:colOff>0</xdr:colOff>
      <xdr:row>38</xdr:row>
      <xdr:rowOff>47879</xdr:rowOff>
    </xdr:to>
    <xdr:cxnSp macro="">
      <xdr:nvCxnSpPr>
        <xdr:cNvPr id="296" name="直線コネクタ 295"/>
        <xdr:cNvCxnSpPr/>
      </xdr:nvCxnSpPr>
      <xdr:spPr>
        <a:xfrm>
          <a:off x="9639300" y="6533642"/>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5969</xdr:rowOff>
    </xdr:from>
    <xdr:to>
      <xdr:col>50</xdr:col>
      <xdr:colOff>114300</xdr:colOff>
      <xdr:row>38</xdr:row>
      <xdr:rowOff>18542</xdr:rowOff>
    </xdr:to>
    <xdr:cxnSp macro="">
      <xdr:nvCxnSpPr>
        <xdr:cNvPr id="299" name="直線コネクタ 298"/>
        <xdr:cNvCxnSpPr/>
      </xdr:nvCxnSpPr>
      <xdr:spPr>
        <a:xfrm>
          <a:off x="8750300" y="652106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3302</xdr:rowOff>
    </xdr:from>
    <xdr:to>
      <xdr:col>45</xdr:col>
      <xdr:colOff>177800</xdr:colOff>
      <xdr:row>38</xdr:row>
      <xdr:rowOff>5969</xdr:rowOff>
    </xdr:to>
    <xdr:cxnSp macro="">
      <xdr:nvCxnSpPr>
        <xdr:cNvPr id="302" name="直線コネクタ 301"/>
        <xdr:cNvCxnSpPr/>
      </xdr:nvCxnSpPr>
      <xdr:spPr>
        <a:xfrm>
          <a:off x="7861300" y="651840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3302</xdr:rowOff>
    </xdr:from>
    <xdr:to>
      <xdr:col>41</xdr:col>
      <xdr:colOff>50800</xdr:colOff>
      <xdr:row>38</xdr:row>
      <xdr:rowOff>5207</xdr:rowOff>
    </xdr:to>
    <xdr:cxnSp macro="">
      <xdr:nvCxnSpPr>
        <xdr:cNvPr id="305" name="直線コネクタ 304"/>
        <xdr:cNvCxnSpPr/>
      </xdr:nvCxnSpPr>
      <xdr:spPr>
        <a:xfrm flipV="1">
          <a:off x="6972300" y="651840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168529</xdr:rowOff>
    </xdr:from>
    <xdr:to>
      <xdr:col>55</xdr:col>
      <xdr:colOff>50800</xdr:colOff>
      <xdr:row>38</xdr:row>
      <xdr:rowOff>98679</xdr:rowOff>
    </xdr:to>
    <xdr:sp macro="" textlink="">
      <xdr:nvSpPr>
        <xdr:cNvPr id="315" name="楕円 314"/>
        <xdr:cNvSpPr/>
      </xdr:nvSpPr>
      <xdr:spPr>
        <a:xfrm>
          <a:off x="104267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146956</xdr:rowOff>
    </xdr:from>
    <xdr:ext cx="378565" cy="259045"/>
    <xdr:sp macro="" textlink="">
      <xdr:nvSpPr>
        <xdr:cNvPr id="316" name="労働費該当値テキスト"/>
        <xdr:cNvSpPr txBox="1"/>
      </xdr:nvSpPr>
      <xdr:spPr>
        <a:xfrm>
          <a:off x="10528300" y="649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139192</xdr:rowOff>
    </xdr:from>
    <xdr:to>
      <xdr:col>50</xdr:col>
      <xdr:colOff>165100</xdr:colOff>
      <xdr:row>38</xdr:row>
      <xdr:rowOff>69342</xdr:rowOff>
    </xdr:to>
    <xdr:sp macro="" textlink="">
      <xdr:nvSpPr>
        <xdr:cNvPr id="317" name="楕円 316"/>
        <xdr:cNvSpPr/>
      </xdr:nvSpPr>
      <xdr:spPr>
        <a:xfrm>
          <a:off x="9588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60469</xdr:rowOff>
    </xdr:from>
    <xdr:ext cx="378565" cy="259045"/>
    <xdr:sp macro="" textlink="">
      <xdr:nvSpPr>
        <xdr:cNvPr id="318" name="テキスト ボックス 317"/>
        <xdr:cNvSpPr txBox="1"/>
      </xdr:nvSpPr>
      <xdr:spPr>
        <a:xfrm>
          <a:off x="9450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126619</xdr:rowOff>
    </xdr:from>
    <xdr:to>
      <xdr:col>46</xdr:col>
      <xdr:colOff>38100</xdr:colOff>
      <xdr:row>38</xdr:row>
      <xdr:rowOff>56769</xdr:rowOff>
    </xdr:to>
    <xdr:sp macro="" textlink="">
      <xdr:nvSpPr>
        <xdr:cNvPr id="319" name="楕円 318"/>
        <xdr:cNvSpPr/>
      </xdr:nvSpPr>
      <xdr:spPr>
        <a:xfrm>
          <a:off x="8699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47896</xdr:rowOff>
    </xdr:from>
    <xdr:ext cx="378565" cy="259045"/>
    <xdr:sp macro="" textlink="">
      <xdr:nvSpPr>
        <xdr:cNvPr id="320" name="テキスト ボックス 319"/>
        <xdr:cNvSpPr txBox="1"/>
      </xdr:nvSpPr>
      <xdr:spPr>
        <a:xfrm>
          <a:off x="8561017"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123952</xdr:rowOff>
    </xdr:from>
    <xdr:to>
      <xdr:col>41</xdr:col>
      <xdr:colOff>101600</xdr:colOff>
      <xdr:row>38</xdr:row>
      <xdr:rowOff>54102</xdr:rowOff>
    </xdr:to>
    <xdr:sp macro="" textlink="">
      <xdr:nvSpPr>
        <xdr:cNvPr id="321" name="楕円 320"/>
        <xdr:cNvSpPr/>
      </xdr:nvSpPr>
      <xdr:spPr>
        <a:xfrm>
          <a:off x="7810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45229</xdr:rowOff>
    </xdr:from>
    <xdr:ext cx="378565" cy="259045"/>
    <xdr:sp macro="" textlink="">
      <xdr:nvSpPr>
        <xdr:cNvPr id="322" name="テキスト ボックス 321"/>
        <xdr:cNvSpPr txBox="1"/>
      </xdr:nvSpPr>
      <xdr:spPr>
        <a:xfrm>
          <a:off x="7672017"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125857</xdr:rowOff>
    </xdr:from>
    <xdr:to>
      <xdr:col>36</xdr:col>
      <xdr:colOff>165100</xdr:colOff>
      <xdr:row>38</xdr:row>
      <xdr:rowOff>56007</xdr:rowOff>
    </xdr:to>
    <xdr:sp macro="" textlink="">
      <xdr:nvSpPr>
        <xdr:cNvPr id="323" name="楕円 322"/>
        <xdr:cNvSpPr/>
      </xdr:nvSpPr>
      <xdr:spPr>
        <a:xfrm>
          <a:off x="6921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47134</xdr:rowOff>
    </xdr:from>
    <xdr:ext cx="378565" cy="259045"/>
    <xdr:sp macro="" textlink="">
      <xdr:nvSpPr>
        <xdr:cNvPr id="324" name="テキスト ボックス 323"/>
        <xdr:cNvSpPr txBox="1"/>
      </xdr:nvSpPr>
      <xdr:spPr>
        <a:xfrm>
          <a:off x="6783017"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27115</xdr:rowOff>
    </xdr:from>
    <xdr:to>
      <xdr:col>55</xdr:col>
      <xdr:colOff>0</xdr:colOff>
      <xdr:row>59</xdr:row>
      <xdr:rowOff>31915</xdr:rowOff>
    </xdr:to>
    <xdr:cxnSp macro="">
      <xdr:nvCxnSpPr>
        <xdr:cNvPr id="353" name="直線コネクタ 352"/>
        <xdr:cNvCxnSpPr/>
      </xdr:nvCxnSpPr>
      <xdr:spPr>
        <a:xfrm flipV="1">
          <a:off x="9639300" y="10142665"/>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30487</xdr:rowOff>
    </xdr:from>
    <xdr:to>
      <xdr:col>50</xdr:col>
      <xdr:colOff>114300</xdr:colOff>
      <xdr:row>59</xdr:row>
      <xdr:rowOff>31915</xdr:rowOff>
    </xdr:to>
    <xdr:cxnSp macro="">
      <xdr:nvCxnSpPr>
        <xdr:cNvPr id="356" name="直線コネクタ 355"/>
        <xdr:cNvCxnSpPr/>
      </xdr:nvCxnSpPr>
      <xdr:spPr>
        <a:xfrm>
          <a:off x="8750300" y="10146037"/>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30487</xdr:rowOff>
    </xdr:from>
    <xdr:to>
      <xdr:col>45</xdr:col>
      <xdr:colOff>177800</xdr:colOff>
      <xdr:row>59</xdr:row>
      <xdr:rowOff>33877</xdr:rowOff>
    </xdr:to>
    <xdr:cxnSp macro="">
      <xdr:nvCxnSpPr>
        <xdr:cNvPr id="359" name="直線コネクタ 358"/>
        <xdr:cNvCxnSpPr/>
      </xdr:nvCxnSpPr>
      <xdr:spPr>
        <a:xfrm flipV="1">
          <a:off x="7861300" y="10146037"/>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33877</xdr:rowOff>
    </xdr:from>
    <xdr:to>
      <xdr:col>41</xdr:col>
      <xdr:colOff>50800</xdr:colOff>
      <xdr:row>59</xdr:row>
      <xdr:rowOff>36030</xdr:rowOff>
    </xdr:to>
    <xdr:cxnSp macro="">
      <xdr:nvCxnSpPr>
        <xdr:cNvPr id="362" name="直線コネクタ 361"/>
        <xdr:cNvCxnSpPr/>
      </xdr:nvCxnSpPr>
      <xdr:spPr>
        <a:xfrm flipV="1">
          <a:off x="6972300" y="10149427"/>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147765</xdr:rowOff>
    </xdr:from>
    <xdr:to>
      <xdr:col>55</xdr:col>
      <xdr:colOff>50800</xdr:colOff>
      <xdr:row>59</xdr:row>
      <xdr:rowOff>77915</xdr:rowOff>
    </xdr:to>
    <xdr:sp macro="" textlink="">
      <xdr:nvSpPr>
        <xdr:cNvPr id="372" name="楕円 371"/>
        <xdr:cNvSpPr/>
      </xdr:nvSpPr>
      <xdr:spPr>
        <a:xfrm>
          <a:off x="10426700" y="100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62692</xdr:rowOff>
    </xdr:from>
    <xdr:ext cx="378565" cy="259045"/>
    <xdr:sp macro="" textlink="">
      <xdr:nvSpPr>
        <xdr:cNvPr id="373" name="農林水産業費該当値テキスト"/>
        <xdr:cNvSpPr txBox="1"/>
      </xdr:nvSpPr>
      <xdr:spPr>
        <a:xfrm>
          <a:off x="10528300" y="10006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152565</xdr:rowOff>
    </xdr:from>
    <xdr:to>
      <xdr:col>50</xdr:col>
      <xdr:colOff>165100</xdr:colOff>
      <xdr:row>59</xdr:row>
      <xdr:rowOff>82715</xdr:rowOff>
    </xdr:to>
    <xdr:sp macro="" textlink="">
      <xdr:nvSpPr>
        <xdr:cNvPr id="374" name="楕円 373"/>
        <xdr:cNvSpPr/>
      </xdr:nvSpPr>
      <xdr:spPr>
        <a:xfrm>
          <a:off x="9588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73842</xdr:rowOff>
    </xdr:from>
    <xdr:ext cx="378565" cy="259045"/>
    <xdr:sp macro="" textlink="">
      <xdr:nvSpPr>
        <xdr:cNvPr id="375" name="テキスト ボックス 374"/>
        <xdr:cNvSpPr txBox="1"/>
      </xdr:nvSpPr>
      <xdr:spPr>
        <a:xfrm>
          <a:off x="9450017" y="1018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151137</xdr:rowOff>
    </xdr:from>
    <xdr:to>
      <xdr:col>46</xdr:col>
      <xdr:colOff>38100</xdr:colOff>
      <xdr:row>59</xdr:row>
      <xdr:rowOff>81287</xdr:rowOff>
    </xdr:to>
    <xdr:sp macro="" textlink="">
      <xdr:nvSpPr>
        <xdr:cNvPr id="376" name="楕円 375"/>
        <xdr:cNvSpPr/>
      </xdr:nvSpPr>
      <xdr:spPr>
        <a:xfrm>
          <a:off x="8699500" y="100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72414</xdr:rowOff>
    </xdr:from>
    <xdr:ext cx="378565" cy="259045"/>
    <xdr:sp macro="" textlink="">
      <xdr:nvSpPr>
        <xdr:cNvPr id="377" name="テキスト ボックス 376"/>
        <xdr:cNvSpPr txBox="1"/>
      </xdr:nvSpPr>
      <xdr:spPr>
        <a:xfrm>
          <a:off x="8561017" y="101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154527</xdr:rowOff>
    </xdr:from>
    <xdr:to>
      <xdr:col>41</xdr:col>
      <xdr:colOff>101600</xdr:colOff>
      <xdr:row>59</xdr:row>
      <xdr:rowOff>84677</xdr:rowOff>
    </xdr:to>
    <xdr:sp macro="" textlink="">
      <xdr:nvSpPr>
        <xdr:cNvPr id="378" name="楕円 377"/>
        <xdr:cNvSpPr/>
      </xdr:nvSpPr>
      <xdr:spPr>
        <a:xfrm>
          <a:off x="7810500" y="10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75804</xdr:rowOff>
    </xdr:from>
    <xdr:ext cx="378565" cy="259045"/>
    <xdr:sp macro="" textlink="">
      <xdr:nvSpPr>
        <xdr:cNvPr id="379" name="テキスト ボックス 378"/>
        <xdr:cNvSpPr txBox="1"/>
      </xdr:nvSpPr>
      <xdr:spPr>
        <a:xfrm>
          <a:off x="7672017" y="10191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156680</xdr:rowOff>
    </xdr:from>
    <xdr:to>
      <xdr:col>36</xdr:col>
      <xdr:colOff>165100</xdr:colOff>
      <xdr:row>59</xdr:row>
      <xdr:rowOff>86830</xdr:rowOff>
    </xdr:to>
    <xdr:sp macro="" textlink="">
      <xdr:nvSpPr>
        <xdr:cNvPr id="380" name="楕円 379"/>
        <xdr:cNvSpPr/>
      </xdr:nvSpPr>
      <xdr:spPr>
        <a:xfrm>
          <a:off x="6921500" y="101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77957</xdr:rowOff>
    </xdr:from>
    <xdr:ext cx="378565" cy="259045"/>
    <xdr:sp macro="" textlink="">
      <xdr:nvSpPr>
        <xdr:cNvPr id="381" name="テキスト ボックス 380"/>
        <xdr:cNvSpPr txBox="1"/>
      </xdr:nvSpPr>
      <xdr:spPr>
        <a:xfrm>
          <a:off x="6783017" y="1019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93614</xdr:rowOff>
    </xdr:from>
    <xdr:to>
      <xdr:col>55</xdr:col>
      <xdr:colOff>0</xdr:colOff>
      <xdr:row>78</xdr:row>
      <xdr:rowOff>93659</xdr:rowOff>
    </xdr:to>
    <xdr:cxnSp macro="">
      <xdr:nvCxnSpPr>
        <xdr:cNvPr id="408" name="直線コネクタ 407"/>
        <xdr:cNvCxnSpPr/>
      </xdr:nvCxnSpPr>
      <xdr:spPr>
        <a:xfrm flipV="1">
          <a:off x="9639300" y="13466714"/>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93659</xdr:rowOff>
    </xdr:from>
    <xdr:to>
      <xdr:col>50</xdr:col>
      <xdr:colOff>114300</xdr:colOff>
      <xdr:row>78</xdr:row>
      <xdr:rowOff>101935</xdr:rowOff>
    </xdr:to>
    <xdr:cxnSp macro="">
      <xdr:nvCxnSpPr>
        <xdr:cNvPr id="411" name="直線コネクタ 410"/>
        <xdr:cNvCxnSpPr/>
      </xdr:nvCxnSpPr>
      <xdr:spPr>
        <a:xfrm flipV="1">
          <a:off x="8750300" y="13466759"/>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46202</xdr:rowOff>
    </xdr:from>
    <xdr:to>
      <xdr:col>45</xdr:col>
      <xdr:colOff>177800</xdr:colOff>
      <xdr:row>78</xdr:row>
      <xdr:rowOff>101935</xdr:rowOff>
    </xdr:to>
    <xdr:cxnSp macro="">
      <xdr:nvCxnSpPr>
        <xdr:cNvPr id="414" name="直線コネクタ 413"/>
        <xdr:cNvCxnSpPr/>
      </xdr:nvCxnSpPr>
      <xdr:spPr>
        <a:xfrm>
          <a:off x="7861300" y="13419302"/>
          <a:ext cx="889000" cy="5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46202</xdr:rowOff>
    </xdr:from>
    <xdr:to>
      <xdr:col>41</xdr:col>
      <xdr:colOff>50800</xdr:colOff>
      <xdr:row>78</xdr:row>
      <xdr:rowOff>101158</xdr:rowOff>
    </xdr:to>
    <xdr:cxnSp macro="">
      <xdr:nvCxnSpPr>
        <xdr:cNvPr id="417" name="直線コネクタ 416"/>
        <xdr:cNvCxnSpPr/>
      </xdr:nvCxnSpPr>
      <xdr:spPr>
        <a:xfrm flipV="1">
          <a:off x="6972300" y="13419302"/>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42814</xdr:rowOff>
    </xdr:from>
    <xdr:to>
      <xdr:col>55</xdr:col>
      <xdr:colOff>50800</xdr:colOff>
      <xdr:row>78</xdr:row>
      <xdr:rowOff>144414</xdr:rowOff>
    </xdr:to>
    <xdr:sp macro="" textlink="">
      <xdr:nvSpPr>
        <xdr:cNvPr id="427" name="楕円 426"/>
        <xdr:cNvSpPr/>
      </xdr:nvSpPr>
      <xdr:spPr>
        <a:xfrm>
          <a:off x="10426700" y="134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129191</xdr:rowOff>
    </xdr:from>
    <xdr:ext cx="469744" cy="259045"/>
    <xdr:sp macro="" textlink="">
      <xdr:nvSpPr>
        <xdr:cNvPr id="428" name="商工費該当値テキスト"/>
        <xdr:cNvSpPr txBox="1"/>
      </xdr:nvSpPr>
      <xdr:spPr>
        <a:xfrm>
          <a:off x="10528300" y="1333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42859</xdr:rowOff>
    </xdr:from>
    <xdr:to>
      <xdr:col>50</xdr:col>
      <xdr:colOff>165100</xdr:colOff>
      <xdr:row>78</xdr:row>
      <xdr:rowOff>144459</xdr:rowOff>
    </xdr:to>
    <xdr:sp macro="" textlink="">
      <xdr:nvSpPr>
        <xdr:cNvPr id="429" name="楕円 428"/>
        <xdr:cNvSpPr/>
      </xdr:nvSpPr>
      <xdr:spPr>
        <a:xfrm>
          <a:off x="9588500" y="13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135586</xdr:rowOff>
    </xdr:from>
    <xdr:ext cx="469744" cy="259045"/>
    <xdr:sp macro="" textlink="">
      <xdr:nvSpPr>
        <xdr:cNvPr id="430" name="テキスト ボックス 429"/>
        <xdr:cNvSpPr txBox="1"/>
      </xdr:nvSpPr>
      <xdr:spPr>
        <a:xfrm>
          <a:off x="9404428" y="1350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51135</xdr:rowOff>
    </xdr:from>
    <xdr:to>
      <xdr:col>46</xdr:col>
      <xdr:colOff>38100</xdr:colOff>
      <xdr:row>78</xdr:row>
      <xdr:rowOff>152735</xdr:rowOff>
    </xdr:to>
    <xdr:sp macro="" textlink="">
      <xdr:nvSpPr>
        <xdr:cNvPr id="431" name="楕円 430"/>
        <xdr:cNvSpPr/>
      </xdr:nvSpPr>
      <xdr:spPr>
        <a:xfrm>
          <a:off x="8699500" y="134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143862</xdr:rowOff>
    </xdr:from>
    <xdr:ext cx="378565" cy="259045"/>
    <xdr:sp macro="" textlink="">
      <xdr:nvSpPr>
        <xdr:cNvPr id="432" name="テキスト ボックス 431"/>
        <xdr:cNvSpPr txBox="1"/>
      </xdr:nvSpPr>
      <xdr:spPr>
        <a:xfrm>
          <a:off x="8561017" y="13516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166852</xdr:rowOff>
    </xdr:from>
    <xdr:to>
      <xdr:col>41</xdr:col>
      <xdr:colOff>101600</xdr:colOff>
      <xdr:row>78</xdr:row>
      <xdr:rowOff>97002</xdr:rowOff>
    </xdr:to>
    <xdr:sp macro="" textlink="">
      <xdr:nvSpPr>
        <xdr:cNvPr id="433" name="楕円 432"/>
        <xdr:cNvSpPr/>
      </xdr:nvSpPr>
      <xdr:spPr>
        <a:xfrm>
          <a:off x="78105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88129</xdr:rowOff>
    </xdr:from>
    <xdr:ext cx="469744" cy="259045"/>
    <xdr:sp macro="" textlink="">
      <xdr:nvSpPr>
        <xdr:cNvPr id="434" name="テキスト ボックス 433"/>
        <xdr:cNvSpPr txBox="1"/>
      </xdr:nvSpPr>
      <xdr:spPr>
        <a:xfrm>
          <a:off x="7626428" y="1346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50358</xdr:rowOff>
    </xdr:from>
    <xdr:to>
      <xdr:col>36</xdr:col>
      <xdr:colOff>165100</xdr:colOff>
      <xdr:row>78</xdr:row>
      <xdr:rowOff>151958</xdr:rowOff>
    </xdr:to>
    <xdr:sp macro="" textlink="">
      <xdr:nvSpPr>
        <xdr:cNvPr id="435" name="楕円 434"/>
        <xdr:cNvSpPr/>
      </xdr:nvSpPr>
      <xdr:spPr>
        <a:xfrm>
          <a:off x="6921500" y="134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143085</xdr:rowOff>
    </xdr:from>
    <xdr:ext cx="378565" cy="259045"/>
    <xdr:sp macro="" textlink="">
      <xdr:nvSpPr>
        <xdr:cNvPr id="436" name="テキスト ボックス 435"/>
        <xdr:cNvSpPr txBox="1"/>
      </xdr:nvSpPr>
      <xdr:spPr>
        <a:xfrm>
          <a:off x="6783017" y="13516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114674</xdr:rowOff>
    </xdr:from>
    <xdr:to>
      <xdr:col>55</xdr:col>
      <xdr:colOff>0</xdr:colOff>
      <xdr:row>97</xdr:row>
      <xdr:rowOff>138018</xdr:rowOff>
    </xdr:to>
    <xdr:cxnSp macro="">
      <xdr:nvCxnSpPr>
        <xdr:cNvPr id="463" name="直線コネクタ 462"/>
        <xdr:cNvCxnSpPr/>
      </xdr:nvCxnSpPr>
      <xdr:spPr>
        <a:xfrm>
          <a:off x="9639300" y="16745324"/>
          <a:ext cx="838200" cy="2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94717</xdr:rowOff>
    </xdr:from>
    <xdr:to>
      <xdr:col>50</xdr:col>
      <xdr:colOff>114300</xdr:colOff>
      <xdr:row>97</xdr:row>
      <xdr:rowOff>114674</xdr:rowOff>
    </xdr:to>
    <xdr:cxnSp macro="">
      <xdr:nvCxnSpPr>
        <xdr:cNvPr id="466" name="直線コネクタ 465"/>
        <xdr:cNvCxnSpPr/>
      </xdr:nvCxnSpPr>
      <xdr:spPr>
        <a:xfrm>
          <a:off x="8750300" y="16725367"/>
          <a:ext cx="8890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83460</xdr:rowOff>
    </xdr:from>
    <xdr:to>
      <xdr:col>45</xdr:col>
      <xdr:colOff>177800</xdr:colOff>
      <xdr:row>97</xdr:row>
      <xdr:rowOff>94717</xdr:rowOff>
    </xdr:to>
    <xdr:cxnSp macro="">
      <xdr:nvCxnSpPr>
        <xdr:cNvPr id="469" name="直線コネクタ 468"/>
        <xdr:cNvCxnSpPr/>
      </xdr:nvCxnSpPr>
      <xdr:spPr>
        <a:xfrm>
          <a:off x="7861300" y="16714110"/>
          <a:ext cx="8890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58959</xdr:rowOff>
    </xdr:from>
    <xdr:to>
      <xdr:col>41</xdr:col>
      <xdr:colOff>50800</xdr:colOff>
      <xdr:row>97</xdr:row>
      <xdr:rowOff>83460</xdr:rowOff>
    </xdr:to>
    <xdr:cxnSp macro="">
      <xdr:nvCxnSpPr>
        <xdr:cNvPr id="472" name="直線コネクタ 471"/>
        <xdr:cNvCxnSpPr/>
      </xdr:nvCxnSpPr>
      <xdr:spPr>
        <a:xfrm>
          <a:off x="6972300" y="16689609"/>
          <a:ext cx="889000" cy="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164679</xdr:rowOff>
    </xdr:from>
    <xdr:ext cx="534377" cy="259045"/>
    <xdr:sp macro="" textlink="">
      <xdr:nvSpPr>
        <xdr:cNvPr id="474" name="テキスト ボックス 473"/>
        <xdr:cNvSpPr txBox="1"/>
      </xdr:nvSpPr>
      <xdr:spPr>
        <a:xfrm>
          <a:off x="7594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6" name="テキスト ボックス 475"/>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87218</xdr:rowOff>
    </xdr:from>
    <xdr:to>
      <xdr:col>55</xdr:col>
      <xdr:colOff>50800</xdr:colOff>
      <xdr:row>98</xdr:row>
      <xdr:rowOff>17368</xdr:rowOff>
    </xdr:to>
    <xdr:sp macro="" textlink="">
      <xdr:nvSpPr>
        <xdr:cNvPr id="482" name="楕円 481"/>
        <xdr:cNvSpPr/>
      </xdr:nvSpPr>
      <xdr:spPr>
        <a:xfrm>
          <a:off x="10426700" y="167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63874</xdr:rowOff>
    </xdr:from>
    <xdr:to>
      <xdr:col>50</xdr:col>
      <xdr:colOff>165100</xdr:colOff>
      <xdr:row>97</xdr:row>
      <xdr:rowOff>165474</xdr:rowOff>
    </xdr:to>
    <xdr:sp macro="" textlink="">
      <xdr:nvSpPr>
        <xdr:cNvPr id="484" name="楕円 483"/>
        <xdr:cNvSpPr/>
      </xdr:nvSpPr>
      <xdr:spPr>
        <a:xfrm>
          <a:off x="9588500" y="166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10551</xdr:rowOff>
    </xdr:from>
    <xdr:ext cx="534377" cy="259045"/>
    <xdr:sp macro="" textlink="">
      <xdr:nvSpPr>
        <xdr:cNvPr id="485" name="テキスト ボックス 484"/>
        <xdr:cNvSpPr txBox="1"/>
      </xdr:nvSpPr>
      <xdr:spPr>
        <a:xfrm>
          <a:off x="9372111" y="164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43917</xdr:rowOff>
    </xdr:from>
    <xdr:to>
      <xdr:col>46</xdr:col>
      <xdr:colOff>38100</xdr:colOff>
      <xdr:row>97</xdr:row>
      <xdr:rowOff>145517</xdr:rowOff>
    </xdr:to>
    <xdr:sp macro="" textlink="">
      <xdr:nvSpPr>
        <xdr:cNvPr id="486" name="楕円 485"/>
        <xdr:cNvSpPr/>
      </xdr:nvSpPr>
      <xdr:spPr>
        <a:xfrm>
          <a:off x="8699500" y="166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162044</xdr:rowOff>
    </xdr:from>
    <xdr:ext cx="534377" cy="259045"/>
    <xdr:sp macro="" textlink="">
      <xdr:nvSpPr>
        <xdr:cNvPr id="487" name="テキスト ボックス 486"/>
        <xdr:cNvSpPr txBox="1"/>
      </xdr:nvSpPr>
      <xdr:spPr>
        <a:xfrm>
          <a:off x="8483111" y="164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32660</xdr:rowOff>
    </xdr:from>
    <xdr:to>
      <xdr:col>41</xdr:col>
      <xdr:colOff>101600</xdr:colOff>
      <xdr:row>97</xdr:row>
      <xdr:rowOff>134260</xdr:rowOff>
    </xdr:to>
    <xdr:sp macro="" textlink="">
      <xdr:nvSpPr>
        <xdr:cNvPr id="488" name="楕円 487"/>
        <xdr:cNvSpPr/>
      </xdr:nvSpPr>
      <xdr:spPr>
        <a:xfrm>
          <a:off x="7810500" y="166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150787</xdr:rowOff>
    </xdr:from>
    <xdr:ext cx="534377" cy="259045"/>
    <xdr:sp macro="" textlink="">
      <xdr:nvSpPr>
        <xdr:cNvPr id="489" name="テキスト ボックス 488"/>
        <xdr:cNvSpPr txBox="1"/>
      </xdr:nvSpPr>
      <xdr:spPr>
        <a:xfrm>
          <a:off x="7594111" y="164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8159</xdr:rowOff>
    </xdr:from>
    <xdr:to>
      <xdr:col>36</xdr:col>
      <xdr:colOff>165100</xdr:colOff>
      <xdr:row>97</xdr:row>
      <xdr:rowOff>109759</xdr:rowOff>
    </xdr:to>
    <xdr:sp macro="" textlink="">
      <xdr:nvSpPr>
        <xdr:cNvPr id="490" name="楕円 489"/>
        <xdr:cNvSpPr/>
      </xdr:nvSpPr>
      <xdr:spPr>
        <a:xfrm>
          <a:off x="6921500" y="166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126286</xdr:rowOff>
    </xdr:from>
    <xdr:ext cx="534377" cy="259045"/>
    <xdr:sp macro="" textlink="">
      <xdr:nvSpPr>
        <xdr:cNvPr id="491" name="テキスト ボックス 490"/>
        <xdr:cNvSpPr txBox="1"/>
      </xdr:nvSpPr>
      <xdr:spPr>
        <a:xfrm>
          <a:off x="6705111" y="164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157576</xdr:rowOff>
    </xdr:from>
    <xdr:to>
      <xdr:col>85</xdr:col>
      <xdr:colOff>127000</xdr:colOff>
      <xdr:row>38</xdr:row>
      <xdr:rowOff>133619</xdr:rowOff>
    </xdr:to>
    <xdr:cxnSp macro="">
      <xdr:nvCxnSpPr>
        <xdr:cNvPr id="519" name="直線コネクタ 518"/>
        <xdr:cNvCxnSpPr/>
      </xdr:nvCxnSpPr>
      <xdr:spPr>
        <a:xfrm>
          <a:off x="15481300" y="6158326"/>
          <a:ext cx="838200" cy="49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157576</xdr:rowOff>
    </xdr:from>
    <xdr:to>
      <xdr:col>81</xdr:col>
      <xdr:colOff>50800</xdr:colOff>
      <xdr:row>38</xdr:row>
      <xdr:rowOff>98918</xdr:rowOff>
    </xdr:to>
    <xdr:cxnSp macro="">
      <xdr:nvCxnSpPr>
        <xdr:cNvPr id="522" name="直線コネクタ 521"/>
        <xdr:cNvCxnSpPr/>
      </xdr:nvCxnSpPr>
      <xdr:spPr>
        <a:xfrm flipV="1">
          <a:off x="14592300" y="6158326"/>
          <a:ext cx="889000" cy="45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98918</xdr:rowOff>
    </xdr:from>
    <xdr:to>
      <xdr:col>76</xdr:col>
      <xdr:colOff>114300</xdr:colOff>
      <xdr:row>38</xdr:row>
      <xdr:rowOff>170287</xdr:rowOff>
    </xdr:to>
    <xdr:cxnSp macro="">
      <xdr:nvCxnSpPr>
        <xdr:cNvPr id="525" name="直線コネクタ 524"/>
        <xdr:cNvCxnSpPr/>
      </xdr:nvCxnSpPr>
      <xdr:spPr>
        <a:xfrm flipV="1">
          <a:off x="13703300" y="6614018"/>
          <a:ext cx="8890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30841</xdr:rowOff>
    </xdr:from>
    <xdr:to>
      <xdr:col>71</xdr:col>
      <xdr:colOff>177800</xdr:colOff>
      <xdr:row>38</xdr:row>
      <xdr:rowOff>170287</xdr:rowOff>
    </xdr:to>
    <xdr:cxnSp macro="">
      <xdr:nvCxnSpPr>
        <xdr:cNvPr id="528" name="直線コネクタ 527"/>
        <xdr:cNvCxnSpPr/>
      </xdr:nvCxnSpPr>
      <xdr:spPr>
        <a:xfrm>
          <a:off x="12814300" y="6545941"/>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82819</xdr:rowOff>
    </xdr:from>
    <xdr:to>
      <xdr:col>85</xdr:col>
      <xdr:colOff>177800</xdr:colOff>
      <xdr:row>39</xdr:row>
      <xdr:rowOff>12969</xdr:rowOff>
    </xdr:to>
    <xdr:sp macro="" textlink="">
      <xdr:nvSpPr>
        <xdr:cNvPr id="538" name="楕円 537"/>
        <xdr:cNvSpPr/>
      </xdr:nvSpPr>
      <xdr:spPr>
        <a:xfrm>
          <a:off x="16268700" y="65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169196</xdr:rowOff>
    </xdr:from>
    <xdr:ext cx="534377" cy="259045"/>
    <xdr:sp macro="" textlink="">
      <xdr:nvSpPr>
        <xdr:cNvPr id="539" name="消防費該当値テキスト"/>
        <xdr:cNvSpPr txBox="1"/>
      </xdr:nvSpPr>
      <xdr:spPr>
        <a:xfrm>
          <a:off x="16370300" y="65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106776</xdr:rowOff>
    </xdr:from>
    <xdr:to>
      <xdr:col>81</xdr:col>
      <xdr:colOff>101600</xdr:colOff>
      <xdr:row>36</xdr:row>
      <xdr:rowOff>36926</xdr:rowOff>
    </xdr:to>
    <xdr:sp macro="" textlink="">
      <xdr:nvSpPr>
        <xdr:cNvPr id="540" name="楕円 539"/>
        <xdr:cNvSpPr/>
      </xdr:nvSpPr>
      <xdr:spPr>
        <a:xfrm>
          <a:off x="15430500" y="61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53453</xdr:rowOff>
    </xdr:from>
    <xdr:ext cx="534377" cy="259045"/>
    <xdr:sp macro="" textlink="">
      <xdr:nvSpPr>
        <xdr:cNvPr id="541" name="テキスト ボックス 540"/>
        <xdr:cNvSpPr txBox="1"/>
      </xdr:nvSpPr>
      <xdr:spPr>
        <a:xfrm>
          <a:off x="15214111" y="58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48118</xdr:rowOff>
    </xdr:from>
    <xdr:to>
      <xdr:col>76</xdr:col>
      <xdr:colOff>165100</xdr:colOff>
      <xdr:row>38</xdr:row>
      <xdr:rowOff>149718</xdr:rowOff>
    </xdr:to>
    <xdr:sp macro="" textlink="">
      <xdr:nvSpPr>
        <xdr:cNvPr id="542" name="楕円 541"/>
        <xdr:cNvSpPr/>
      </xdr:nvSpPr>
      <xdr:spPr>
        <a:xfrm>
          <a:off x="145415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140845</xdr:rowOff>
    </xdr:from>
    <xdr:ext cx="534377" cy="259045"/>
    <xdr:sp macro="" textlink="">
      <xdr:nvSpPr>
        <xdr:cNvPr id="543" name="テキスト ボックス 542"/>
        <xdr:cNvSpPr txBox="1"/>
      </xdr:nvSpPr>
      <xdr:spPr>
        <a:xfrm>
          <a:off x="14325111" y="66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119487</xdr:rowOff>
    </xdr:from>
    <xdr:to>
      <xdr:col>72</xdr:col>
      <xdr:colOff>38100</xdr:colOff>
      <xdr:row>39</xdr:row>
      <xdr:rowOff>49637</xdr:rowOff>
    </xdr:to>
    <xdr:sp macro="" textlink="">
      <xdr:nvSpPr>
        <xdr:cNvPr id="544" name="楕円 543"/>
        <xdr:cNvSpPr/>
      </xdr:nvSpPr>
      <xdr:spPr>
        <a:xfrm>
          <a:off x="13652500" y="66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40764</xdr:rowOff>
    </xdr:from>
    <xdr:ext cx="469744" cy="259045"/>
    <xdr:sp macro="" textlink="">
      <xdr:nvSpPr>
        <xdr:cNvPr id="545" name="テキスト ボックス 544"/>
        <xdr:cNvSpPr txBox="1"/>
      </xdr:nvSpPr>
      <xdr:spPr>
        <a:xfrm>
          <a:off x="13468428" y="672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151491</xdr:rowOff>
    </xdr:from>
    <xdr:to>
      <xdr:col>67</xdr:col>
      <xdr:colOff>101600</xdr:colOff>
      <xdr:row>38</xdr:row>
      <xdr:rowOff>81641</xdr:rowOff>
    </xdr:to>
    <xdr:sp macro="" textlink="">
      <xdr:nvSpPr>
        <xdr:cNvPr id="546" name="楕円 545"/>
        <xdr:cNvSpPr/>
      </xdr:nvSpPr>
      <xdr:spPr>
        <a:xfrm>
          <a:off x="12763500" y="64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72768</xdr:rowOff>
    </xdr:from>
    <xdr:ext cx="534377" cy="259045"/>
    <xdr:sp macro="" textlink="">
      <xdr:nvSpPr>
        <xdr:cNvPr id="547" name="テキスト ボックス 546"/>
        <xdr:cNvSpPr txBox="1"/>
      </xdr:nvSpPr>
      <xdr:spPr>
        <a:xfrm>
          <a:off x="12547111" y="658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18999</xdr:rowOff>
    </xdr:from>
    <xdr:to>
      <xdr:col>85</xdr:col>
      <xdr:colOff>127000</xdr:colOff>
      <xdr:row>58</xdr:row>
      <xdr:rowOff>41249</xdr:rowOff>
    </xdr:to>
    <xdr:cxnSp macro="">
      <xdr:nvCxnSpPr>
        <xdr:cNvPr id="577" name="直線コネクタ 576"/>
        <xdr:cNvCxnSpPr/>
      </xdr:nvCxnSpPr>
      <xdr:spPr>
        <a:xfrm>
          <a:off x="15481300" y="9963099"/>
          <a:ext cx="8382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138005</xdr:rowOff>
    </xdr:from>
    <xdr:to>
      <xdr:col>81</xdr:col>
      <xdr:colOff>50800</xdr:colOff>
      <xdr:row>58</xdr:row>
      <xdr:rowOff>18999</xdr:rowOff>
    </xdr:to>
    <xdr:cxnSp macro="">
      <xdr:nvCxnSpPr>
        <xdr:cNvPr id="580" name="直線コネクタ 579"/>
        <xdr:cNvCxnSpPr/>
      </xdr:nvCxnSpPr>
      <xdr:spPr>
        <a:xfrm>
          <a:off x="14592300" y="9739205"/>
          <a:ext cx="889000" cy="2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138005</xdr:rowOff>
    </xdr:from>
    <xdr:to>
      <xdr:col>76</xdr:col>
      <xdr:colOff>114300</xdr:colOff>
      <xdr:row>57</xdr:row>
      <xdr:rowOff>103219</xdr:rowOff>
    </xdr:to>
    <xdr:cxnSp macro="">
      <xdr:nvCxnSpPr>
        <xdr:cNvPr id="583" name="直線コネクタ 582"/>
        <xdr:cNvCxnSpPr/>
      </xdr:nvCxnSpPr>
      <xdr:spPr>
        <a:xfrm flipV="1">
          <a:off x="13703300" y="9739205"/>
          <a:ext cx="889000" cy="13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76816</xdr:rowOff>
    </xdr:from>
    <xdr:to>
      <xdr:col>71</xdr:col>
      <xdr:colOff>177800</xdr:colOff>
      <xdr:row>57</xdr:row>
      <xdr:rowOff>103219</xdr:rowOff>
    </xdr:to>
    <xdr:cxnSp macro="">
      <xdr:nvCxnSpPr>
        <xdr:cNvPr id="586" name="直線コネクタ 585"/>
        <xdr:cNvCxnSpPr/>
      </xdr:nvCxnSpPr>
      <xdr:spPr>
        <a:xfrm>
          <a:off x="12814300" y="9849466"/>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161899</xdr:rowOff>
    </xdr:from>
    <xdr:to>
      <xdr:col>85</xdr:col>
      <xdr:colOff>177800</xdr:colOff>
      <xdr:row>58</xdr:row>
      <xdr:rowOff>92049</xdr:rowOff>
    </xdr:to>
    <xdr:sp macro="" textlink="">
      <xdr:nvSpPr>
        <xdr:cNvPr id="596" name="楕円 595"/>
        <xdr:cNvSpPr/>
      </xdr:nvSpPr>
      <xdr:spPr>
        <a:xfrm>
          <a:off x="16268700" y="99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76826</xdr:rowOff>
    </xdr:from>
    <xdr:ext cx="534377" cy="259045"/>
    <xdr:sp macro="" textlink="">
      <xdr:nvSpPr>
        <xdr:cNvPr id="597" name="教育費該当値テキスト"/>
        <xdr:cNvSpPr txBox="1"/>
      </xdr:nvSpPr>
      <xdr:spPr>
        <a:xfrm>
          <a:off x="16370300" y="98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139649</xdr:rowOff>
    </xdr:from>
    <xdr:to>
      <xdr:col>81</xdr:col>
      <xdr:colOff>101600</xdr:colOff>
      <xdr:row>58</xdr:row>
      <xdr:rowOff>69799</xdr:rowOff>
    </xdr:to>
    <xdr:sp macro="" textlink="">
      <xdr:nvSpPr>
        <xdr:cNvPr id="598" name="楕円 597"/>
        <xdr:cNvSpPr/>
      </xdr:nvSpPr>
      <xdr:spPr>
        <a:xfrm>
          <a:off x="15430500" y="9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60926</xdr:rowOff>
    </xdr:from>
    <xdr:ext cx="534377" cy="259045"/>
    <xdr:sp macro="" textlink="">
      <xdr:nvSpPr>
        <xdr:cNvPr id="599" name="テキスト ボックス 598"/>
        <xdr:cNvSpPr txBox="1"/>
      </xdr:nvSpPr>
      <xdr:spPr>
        <a:xfrm>
          <a:off x="15214111" y="100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87205</xdr:rowOff>
    </xdr:from>
    <xdr:to>
      <xdr:col>76</xdr:col>
      <xdr:colOff>165100</xdr:colOff>
      <xdr:row>57</xdr:row>
      <xdr:rowOff>17355</xdr:rowOff>
    </xdr:to>
    <xdr:sp macro="" textlink="">
      <xdr:nvSpPr>
        <xdr:cNvPr id="600" name="楕円 599"/>
        <xdr:cNvSpPr/>
      </xdr:nvSpPr>
      <xdr:spPr>
        <a:xfrm>
          <a:off x="14541500" y="96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33882</xdr:rowOff>
    </xdr:from>
    <xdr:ext cx="534377" cy="259045"/>
    <xdr:sp macro="" textlink="">
      <xdr:nvSpPr>
        <xdr:cNvPr id="601" name="テキスト ボックス 600"/>
        <xdr:cNvSpPr txBox="1"/>
      </xdr:nvSpPr>
      <xdr:spPr>
        <a:xfrm>
          <a:off x="14325111" y="94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52419</xdr:rowOff>
    </xdr:from>
    <xdr:to>
      <xdr:col>72</xdr:col>
      <xdr:colOff>38100</xdr:colOff>
      <xdr:row>57</xdr:row>
      <xdr:rowOff>154019</xdr:rowOff>
    </xdr:to>
    <xdr:sp macro="" textlink="">
      <xdr:nvSpPr>
        <xdr:cNvPr id="602" name="楕円 601"/>
        <xdr:cNvSpPr/>
      </xdr:nvSpPr>
      <xdr:spPr>
        <a:xfrm>
          <a:off x="13652500" y="98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145146</xdr:rowOff>
    </xdr:from>
    <xdr:ext cx="534377" cy="259045"/>
    <xdr:sp macro="" textlink="">
      <xdr:nvSpPr>
        <xdr:cNvPr id="603" name="テキスト ボックス 602"/>
        <xdr:cNvSpPr txBox="1"/>
      </xdr:nvSpPr>
      <xdr:spPr>
        <a:xfrm>
          <a:off x="13436111" y="99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26016</xdr:rowOff>
    </xdr:from>
    <xdr:to>
      <xdr:col>67</xdr:col>
      <xdr:colOff>101600</xdr:colOff>
      <xdr:row>57</xdr:row>
      <xdr:rowOff>127616</xdr:rowOff>
    </xdr:to>
    <xdr:sp macro="" textlink="">
      <xdr:nvSpPr>
        <xdr:cNvPr id="604" name="楕円 603"/>
        <xdr:cNvSpPr/>
      </xdr:nvSpPr>
      <xdr:spPr>
        <a:xfrm>
          <a:off x="12763500" y="97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118743</xdr:rowOff>
    </xdr:from>
    <xdr:ext cx="534377" cy="259045"/>
    <xdr:sp macro="" textlink="">
      <xdr:nvSpPr>
        <xdr:cNvPr id="605" name="テキスト ボックス 604"/>
        <xdr:cNvSpPr txBox="1"/>
      </xdr:nvSpPr>
      <xdr:spPr>
        <a:xfrm>
          <a:off x="12547111" y="989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12712</xdr:rowOff>
    </xdr:from>
    <xdr:to>
      <xdr:col>85</xdr:col>
      <xdr:colOff>127000</xdr:colOff>
      <xdr:row>79</xdr:row>
      <xdr:rowOff>44450</xdr:rowOff>
    </xdr:to>
    <xdr:cxnSp macro="">
      <xdr:nvCxnSpPr>
        <xdr:cNvPr id="634" name="直線コネクタ 633"/>
        <xdr:cNvCxnSpPr/>
      </xdr:nvCxnSpPr>
      <xdr:spPr>
        <a:xfrm flipV="1">
          <a:off x="15481300" y="13557262"/>
          <a:ext cx="8382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133362</xdr:rowOff>
    </xdr:from>
    <xdr:to>
      <xdr:col>85</xdr:col>
      <xdr:colOff>177800</xdr:colOff>
      <xdr:row>79</xdr:row>
      <xdr:rowOff>63512</xdr:rowOff>
    </xdr:to>
    <xdr:sp macro="" textlink="">
      <xdr:nvSpPr>
        <xdr:cNvPr id="653" name="楕円 652"/>
        <xdr:cNvSpPr/>
      </xdr:nvSpPr>
      <xdr:spPr>
        <a:xfrm>
          <a:off x="16268700" y="13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80128</xdr:rowOff>
    </xdr:from>
    <xdr:ext cx="378565" cy="259045"/>
    <xdr:sp macro="" textlink="">
      <xdr:nvSpPr>
        <xdr:cNvPr id="654" name="災害復旧費該当値テキスト"/>
        <xdr:cNvSpPr txBox="1"/>
      </xdr:nvSpPr>
      <xdr:spPr>
        <a:xfrm>
          <a:off x="16370300" y="1345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79307</xdr:rowOff>
    </xdr:from>
    <xdr:to>
      <xdr:col>85</xdr:col>
      <xdr:colOff>127000</xdr:colOff>
      <xdr:row>96</xdr:row>
      <xdr:rowOff>107838</xdr:rowOff>
    </xdr:to>
    <xdr:cxnSp macro="">
      <xdr:nvCxnSpPr>
        <xdr:cNvPr id="695" name="直線コネクタ 694"/>
        <xdr:cNvCxnSpPr/>
      </xdr:nvCxnSpPr>
      <xdr:spPr>
        <a:xfrm>
          <a:off x="15481300" y="16538507"/>
          <a:ext cx="838200" cy="2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68862</xdr:rowOff>
    </xdr:from>
    <xdr:to>
      <xdr:col>81</xdr:col>
      <xdr:colOff>50800</xdr:colOff>
      <xdr:row>96</xdr:row>
      <xdr:rowOff>79307</xdr:rowOff>
    </xdr:to>
    <xdr:cxnSp macro="">
      <xdr:nvCxnSpPr>
        <xdr:cNvPr id="698" name="直線コネクタ 697"/>
        <xdr:cNvCxnSpPr/>
      </xdr:nvCxnSpPr>
      <xdr:spPr>
        <a:xfrm>
          <a:off x="14592300" y="16528062"/>
          <a:ext cx="8890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68276</xdr:rowOff>
    </xdr:from>
    <xdr:to>
      <xdr:col>76</xdr:col>
      <xdr:colOff>114300</xdr:colOff>
      <xdr:row>96</xdr:row>
      <xdr:rowOff>68862</xdr:rowOff>
    </xdr:to>
    <xdr:cxnSp macro="">
      <xdr:nvCxnSpPr>
        <xdr:cNvPr id="701" name="直線コネクタ 700"/>
        <xdr:cNvCxnSpPr/>
      </xdr:nvCxnSpPr>
      <xdr:spPr>
        <a:xfrm>
          <a:off x="13703300" y="16527476"/>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16356</xdr:rowOff>
    </xdr:from>
    <xdr:to>
      <xdr:col>71</xdr:col>
      <xdr:colOff>177800</xdr:colOff>
      <xdr:row>96</xdr:row>
      <xdr:rowOff>68276</xdr:rowOff>
    </xdr:to>
    <xdr:cxnSp macro="">
      <xdr:nvCxnSpPr>
        <xdr:cNvPr id="704" name="直線コネクタ 703"/>
        <xdr:cNvCxnSpPr/>
      </xdr:nvCxnSpPr>
      <xdr:spPr>
        <a:xfrm>
          <a:off x="12814300" y="16475556"/>
          <a:ext cx="889000" cy="5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57038</xdr:rowOff>
    </xdr:from>
    <xdr:to>
      <xdr:col>85</xdr:col>
      <xdr:colOff>177800</xdr:colOff>
      <xdr:row>96</xdr:row>
      <xdr:rowOff>158638</xdr:rowOff>
    </xdr:to>
    <xdr:sp macro="" textlink="">
      <xdr:nvSpPr>
        <xdr:cNvPr id="714" name="楕円 713"/>
        <xdr:cNvSpPr/>
      </xdr:nvSpPr>
      <xdr:spPr>
        <a:xfrm>
          <a:off x="16268700" y="165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79915</xdr:rowOff>
    </xdr:from>
    <xdr:ext cx="534377" cy="259045"/>
    <xdr:sp macro="" textlink="">
      <xdr:nvSpPr>
        <xdr:cNvPr id="715" name="公債費該当値テキスト"/>
        <xdr:cNvSpPr txBox="1"/>
      </xdr:nvSpPr>
      <xdr:spPr>
        <a:xfrm>
          <a:off x="16370300" y="1636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28507</xdr:rowOff>
    </xdr:from>
    <xdr:to>
      <xdr:col>81</xdr:col>
      <xdr:colOff>101600</xdr:colOff>
      <xdr:row>96</xdr:row>
      <xdr:rowOff>130107</xdr:rowOff>
    </xdr:to>
    <xdr:sp macro="" textlink="">
      <xdr:nvSpPr>
        <xdr:cNvPr id="716" name="楕円 715"/>
        <xdr:cNvSpPr/>
      </xdr:nvSpPr>
      <xdr:spPr>
        <a:xfrm>
          <a:off x="15430500" y="1648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146634</xdr:rowOff>
    </xdr:from>
    <xdr:ext cx="534377" cy="259045"/>
    <xdr:sp macro="" textlink="">
      <xdr:nvSpPr>
        <xdr:cNvPr id="717" name="テキスト ボックス 716"/>
        <xdr:cNvSpPr txBox="1"/>
      </xdr:nvSpPr>
      <xdr:spPr>
        <a:xfrm>
          <a:off x="15214111" y="1626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18062</xdr:rowOff>
    </xdr:from>
    <xdr:to>
      <xdr:col>76</xdr:col>
      <xdr:colOff>165100</xdr:colOff>
      <xdr:row>96</xdr:row>
      <xdr:rowOff>119662</xdr:rowOff>
    </xdr:to>
    <xdr:sp macro="" textlink="">
      <xdr:nvSpPr>
        <xdr:cNvPr id="718" name="楕円 717"/>
        <xdr:cNvSpPr/>
      </xdr:nvSpPr>
      <xdr:spPr>
        <a:xfrm>
          <a:off x="14541500" y="164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136189</xdr:rowOff>
    </xdr:from>
    <xdr:ext cx="534377" cy="259045"/>
    <xdr:sp macro="" textlink="">
      <xdr:nvSpPr>
        <xdr:cNvPr id="719" name="テキスト ボックス 718"/>
        <xdr:cNvSpPr txBox="1"/>
      </xdr:nvSpPr>
      <xdr:spPr>
        <a:xfrm>
          <a:off x="14325111" y="1625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17476</xdr:rowOff>
    </xdr:from>
    <xdr:to>
      <xdr:col>72</xdr:col>
      <xdr:colOff>38100</xdr:colOff>
      <xdr:row>96</xdr:row>
      <xdr:rowOff>119076</xdr:rowOff>
    </xdr:to>
    <xdr:sp macro="" textlink="">
      <xdr:nvSpPr>
        <xdr:cNvPr id="720" name="楕円 719"/>
        <xdr:cNvSpPr/>
      </xdr:nvSpPr>
      <xdr:spPr>
        <a:xfrm>
          <a:off x="13652500" y="164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135603</xdr:rowOff>
    </xdr:from>
    <xdr:ext cx="534377" cy="259045"/>
    <xdr:sp macro="" textlink="">
      <xdr:nvSpPr>
        <xdr:cNvPr id="721" name="テキスト ボックス 720"/>
        <xdr:cNvSpPr txBox="1"/>
      </xdr:nvSpPr>
      <xdr:spPr>
        <a:xfrm>
          <a:off x="13436111" y="1625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137006</xdr:rowOff>
    </xdr:from>
    <xdr:to>
      <xdr:col>67</xdr:col>
      <xdr:colOff>101600</xdr:colOff>
      <xdr:row>96</xdr:row>
      <xdr:rowOff>67156</xdr:rowOff>
    </xdr:to>
    <xdr:sp macro="" textlink="">
      <xdr:nvSpPr>
        <xdr:cNvPr id="722" name="楕円 721"/>
        <xdr:cNvSpPr/>
      </xdr:nvSpPr>
      <xdr:spPr>
        <a:xfrm>
          <a:off x="12763500" y="164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58283</xdr:rowOff>
    </xdr:from>
    <xdr:ext cx="534377" cy="259045"/>
    <xdr:sp macro="" textlink="">
      <xdr:nvSpPr>
        <xdr:cNvPr id="723" name="テキスト ボックス 722"/>
        <xdr:cNvSpPr txBox="1"/>
      </xdr:nvSpPr>
      <xdr:spPr>
        <a:xfrm>
          <a:off x="12547111" y="1651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●議会費は、全国平均・大阪府平均・類似団体内平均値のいずれにおいても上回る結果となっている。　</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●総務費は、平成</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年度に比べ増加となった。これは財政調整基金への積立、人件費、ブロック塀改修工事に係る市有施設整備事業が主な要因である。</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民生費については、性質別分析でも記載のとおり、障がい者総合支援給付費などの扶助費が増加しているものの、認定こども園施設整備事業及び臨時福祉給付金事業の減により減少した。なお、大阪府平均に比べると低い結果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●衛生費は、平成</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年度から平成</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30</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年度にかけてほぼ横ばいであるが、全国平均を下回る結果となった。</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●土木費は、下水道事業特別会計繰出金事業の増があったものの、泉大津市営住宅整備基金積立事業や、南海本線連続立体交差事業の完了に伴う減となったこともあり、平成</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年度に比べると減少し、全国平均・大阪府平均・類似団体内平均値をいずれも下回った。</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●消防費は、消防車両管理事業の増があったものの、通信設備管理事業及び消防庁舎施設整備事業が減となったこともあり減少し、全国平均・大阪府平均・類似団体内平均値をいずれも下回った。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教育費は、全国平均・大阪府平均・類似団体内平均値のいずれにおいても下回る結果となった。これは、小学校施設整備事業及び臨時職員配置事業の減が要因となっている。今後は施設の老朽化による改修等もあり、コストの上昇が見込まれる。</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●災害復旧費は、台風</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21</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号による被害を受けた畦田公園施設や池上曽根弥生学習館等の災害復旧事業による増である。</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●公債費については、ゆるやかに減少しているものの、類似団体内平均値を上回っており、依然として高い水準となっている。</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年度普通会計決算で実質赤字を計上し、平成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年度決算で準用再建団体に転落寸前となった。その後、平成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年度では黒字に転換し、以後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年連続黒字を堅持している。一方、平成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地方公共団体の財政の健全化に関する法律」が全面施行され、一般会計だけでなく、特別会計・企業会計を含めた市全体の収支で、財政の健全度合いをはかることとなった。これにより、特別会計・企業会計で実質赤字（資金不足）を抱える会計について、実質赤字（資金不足）を縮小させつつ、一般会計等が赤字とならないような財政運営を行っているところであ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年度は、実質収支額（標準財政規模比）が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％の黒字を計上しており、今後も引き続き黒字を堅持するよう財政運営に努めるものである。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連結実質赤字については、平成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年度決算において赤字の解消を果たしたところである。しかし、これは一般会計等の黒字や水道事業会計の資金剰余によるところが大きく、</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駐車場事業特別会計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未だ赤字（資金不足）を計上していたところである。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年度決算においては、まず国民健康保険事業特別会計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年度からの制度改正に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赤字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解消となった。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駐車場事業特別会計については、平成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年度に特別会計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廃止</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され一般会計へ編入した。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また、病院事業会計が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年度に引き続き本年度も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赤字となった。引き続き各会計における健全化の取組を行うとともに、全会計の黒字化を果たすよう努めるものである。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27715481</v>
      </c>
      <c r="BO4" s="423"/>
      <c r="BP4" s="423"/>
      <c r="BQ4" s="423"/>
      <c r="BR4" s="423"/>
      <c r="BS4" s="423"/>
      <c r="BT4" s="423"/>
      <c r="BU4" s="424"/>
      <c r="BV4" s="422">
        <v>29191411</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2</v>
      </c>
      <c r="CU4" s="604"/>
      <c r="CV4" s="604"/>
      <c r="CW4" s="604"/>
      <c r="CX4" s="604"/>
      <c r="CY4" s="604"/>
      <c r="CZ4" s="604"/>
      <c r="DA4" s="605"/>
      <c r="DB4" s="603">
        <v>2.7</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27277602</v>
      </c>
      <c r="BO5" s="428"/>
      <c r="BP5" s="428"/>
      <c r="BQ5" s="428"/>
      <c r="BR5" s="428"/>
      <c r="BS5" s="428"/>
      <c r="BT5" s="428"/>
      <c r="BU5" s="429"/>
      <c r="BV5" s="427">
        <v>28663609</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96</v>
      </c>
      <c r="CU5" s="398"/>
      <c r="CV5" s="398"/>
      <c r="CW5" s="398"/>
      <c r="CX5" s="398"/>
      <c r="CY5" s="398"/>
      <c r="CZ5" s="398"/>
      <c r="DA5" s="399"/>
      <c r="DB5" s="397">
        <v>94.3</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437879</v>
      </c>
      <c r="BO6" s="428"/>
      <c r="BP6" s="428"/>
      <c r="BQ6" s="428"/>
      <c r="BR6" s="428"/>
      <c r="BS6" s="428"/>
      <c r="BT6" s="428"/>
      <c r="BU6" s="429"/>
      <c r="BV6" s="427">
        <v>527802</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103</v>
      </c>
      <c r="CU6" s="578"/>
      <c r="CV6" s="578"/>
      <c r="CW6" s="578"/>
      <c r="CX6" s="578"/>
      <c r="CY6" s="578"/>
      <c r="CZ6" s="578"/>
      <c r="DA6" s="579"/>
      <c r="DB6" s="577">
        <v>101.4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98267</v>
      </c>
      <c r="BO7" s="428"/>
      <c r="BP7" s="428"/>
      <c r="BQ7" s="428"/>
      <c r="BR7" s="428"/>
      <c r="BS7" s="428"/>
      <c r="BT7" s="428"/>
      <c r="BU7" s="429"/>
      <c r="BV7" s="427">
        <v>85965</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16640905</v>
      </c>
      <c r="CU7" s="428"/>
      <c r="CV7" s="428"/>
      <c r="CW7" s="428"/>
      <c r="CX7" s="428"/>
      <c r="CY7" s="428"/>
      <c r="CZ7" s="428"/>
      <c r="DA7" s="429"/>
      <c r="DB7" s="427">
        <v>16569350</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107</v>
      </c>
      <c r="AV8" s="485"/>
      <c r="AW8" s="485"/>
      <c r="AX8" s="485"/>
      <c r="AY8" s="407" t="s">
        <v>108</v>
      </c>
      <c r="AZ8" s="408"/>
      <c r="BA8" s="408"/>
      <c r="BB8" s="408"/>
      <c r="BC8" s="408"/>
      <c r="BD8" s="408"/>
      <c r="BE8" s="408"/>
      <c r="BF8" s="408"/>
      <c r="BG8" s="408"/>
      <c r="BH8" s="408"/>
      <c r="BI8" s="408"/>
      <c r="BJ8" s="408"/>
      <c r="BK8" s="408"/>
      <c r="BL8" s="408"/>
      <c r="BM8" s="409"/>
      <c r="BN8" s="427">
        <v>339612</v>
      </c>
      <c r="BO8" s="428"/>
      <c r="BP8" s="428"/>
      <c r="BQ8" s="428"/>
      <c r="BR8" s="428"/>
      <c r="BS8" s="428"/>
      <c r="BT8" s="428"/>
      <c r="BU8" s="429"/>
      <c r="BV8" s="427">
        <v>441837</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0.73</v>
      </c>
      <c r="CU8" s="541"/>
      <c r="CV8" s="541"/>
      <c r="CW8" s="541"/>
      <c r="CX8" s="541"/>
      <c r="CY8" s="541"/>
      <c r="CZ8" s="541"/>
      <c r="DA8" s="542"/>
      <c r="DB8" s="540">
        <v>0.73</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75897</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93</v>
      </c>
      <c r="AV9" s="485"/>
      <c r="AW9" s="485"/>
      <c r="AX9" s="485"/>
      <c r="AY9" s="407" t="s">
        <v>114</v>
      </c>
      <c r="AZ9" s="408"/>
      <c r="BA9" s="408"/>
      <c r="BB9" s="408"/>
      <c r="BC9" s="408"/>
      <c r="BD9" s="408"/>
      <c r="BE9" s="408"/>
      <c r="BF9" s="408"/>
      <c r="BG9" s="408"/>
      <c r="BH9" s="408"/>
      <c r="BI9" s="408"/>
      <c r="BJ9" s="408"/>
      <c r="BK9" s="408"/>
      <c r="BL9" s="408"/>
      <c r="BM9" s="409"/>
      <c r="BN9" s="427">
        <v>-102225</v>
      </c>
      <c r="BO9" s="428"/>
      <c r="BP9" s="428"/>
      <c r="BQ9" s="428"/>
      <c r="BR9" s="428"/>
      <c r="BS9" s="428"/>
      <c r="BT9" s="428"/>
      <c r="BU9" s="429"/>
      <c r="BV9" s="427">
        <v>178273</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15</v>
      </c>
      <c r="CU9" s="398"/>
      <c r="CV9" s="398"/>
      <c r="CW9" s="398"/>
      <c r="CX9" s="398"/>
      <c r="CY9" s="398"/>
      <c r="CZ9" s="398"/>
      <c r="DA9" s="399"/>
      <c r="DB9" s="397">
        <v>15.8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77548</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646894</v>
      </c>
      <c r="BO10" s="428"/>
      <c r="BP10" s="428"/>
      <c r="BQ10" s="428"/>
      <c r="BR10" s="428"/>
      <c r="BS10" s="428"/>
      <c r="BT10" s="428"/>
      <c r="BU10" s="429"/>
      <c r="BV10" s="427">
        <v>459005</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93</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15">
      <c r="A12" s="186"/>
      <c r="B12" s="543" t="s">
        <v>128</v>
      </c>
      <c r="C12" s="544"/>
      <c r="D12" s="544"/>
      <c r="E12" s="544"/>
      <c r="F12" s="544"/>
      <c r="G12" s="544"/>
      <c r="H12" s="544"/>
      <c r="I12" s="544"/>
      <c r="J12" s="544"/>
      <c r="K12" s="545"/>
      <c r="L12" s="552" t="s">
        <v>129</v>
      </c>
      <c r="M12" s="553"/>
      <c r="N12" s="553"/>
      <c r="O12" s="553"/>
      <c r="P12" s="553"/>
      <c r="Q12" s="554"/>
      <c r="R12" s="555">
        <v>74824</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93</v>
      </c>
      <c r="AV12" s="485"/>
      <c r="AW12" s="485"/>
      <c r="AX12" s="485"/>
      <c r="AY12" s="407" t="s">
        <v>133</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126</v>
      </c>
      <c r="CU12" s="541"/>
      <c r="CV12" s="541"/>
      <c r="CW12" s="541"/>
      <c r="CX12" s="541"/>
      <c r="CY12" s="541"/>
      <c r="CZ12" s="541"/>
      <c r="DA12" s="542"/>
      <c r="DB12" s="540" t="s">
        <v>126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135</v>
      </c>
      <c r="N13" s="528"/>
      <c r="O13" s="528"/>
      <c r="P13" s="528"/>
      <c r="Q13" s="529"/>
      <c r="R13" s="530">
        <v>73556</v>
      </c>
      <c r="S13" s="531"/>
      <c r="T13" s="531"/>
      <c r="U13" s="531"/>
      <c r="V13" s="532"/>
      <c r="W13" s="518" t="s">
        <v>136</v>
      </c>
      <c r="X13" s="440"/>
      <c r="Y13" s="440"/>
      <c r="Z13" s="440"/>
      <c r="AA13" s="440"/>
      <c r="AB13" s="441"/>
      <c r="AC13" s="403">
        <v>94</v>
      </c>
      <c r="AD13" s="404"/>
      <c r="AE13" s="404"/>
      <c r="AF13" s="404"/>
      <c r="AG13" s="405"/>
      <c r="AH13" s="403">
        <v>90</v>
      </c>
      <c r="AI13" s="404"/>
      <c r="AJ13" s="404"/>
      <c r="AK13" s="404"/>
      <c r="AL13" s="406"/>
      <c r="AM13" s="496" t="s">
        <v>137</v>
      </c>
      <c r="AN13" s="401"/>
      <c r="AO13" s="401"/>
      <c r="AP13" s="401"/>
      <c r="AQ13" s="401"/>
      <c r="AR13" s="401"/>
      <c r="AS13" s="401"/>
      <c r="AT13" s="402"/>
      <c r="AU13" s="484" t="s">
        <v>107</v>
      </c>
      <c r="AV13" s="485"/>
      <c r="AW13" s="485"/>
      <c r="AX13" s="485"/>
      <c r="AY13" s="407" t="s">
        <v>138</v>
      </c>
      <c r="AZ13" s="408"/>
      <c r="BA13" s="408"/>
      <c r="BB13" s="408"/>
      <c r="BC13" s="408"/>
      <c r="BD13" s="408"/>
      <c r="BE13" s="408"/>
      <c r="BF13" s="408"/>
      <c r="BG13" s="408"/>
      <c r="BH13" s="408"/>
      <c r="BI13" s="408"/>
      <c r="BJ13" s="408"/>
      <c r="BK13" s="408"/>
      <c r="BL13" s="408"/>
      <c r="BM13" s="409"/>
      <c r="BN13" s="427">
        <v>544669</v>
      </c>
      <c r="BO13" s="428"/>
      <c r="BP13" s="428"/>
      <c r="BQ13" s="428"/>
      <c r="BR13" s="428"/>
      <c r="BS13" s="428"/>
      <c r="BT13" s="428"/>
      <c r="BU13" s="429"/>
      <c r="BV13" s="427">
        <v>637278</v>
      </c>
      <c r="BW13" s="428"/>
      <c r="BX13" s="428"/>
      <c r="BY13" s="428"/>
      <c r="BZ13" s="428"/>
      <c r="CA13" s="428"/>
      <c r="CB13" s="428"/>
      <c r="CC13" s="429"/>
      <c r="CD13" s="436" t="s">
        <v>139</v>
      </c>
      <c r="CE13" s="437"/>
      <c r="CF13" s="437"/>
      <c r="CG13" s="437"/>
      <c r="CH13" s="437"/>
      <c r="CI13" s="437"/>
      <c r="CJ13" s="437"/>
      <c r="CK13" s="437"/>
      <c r="CL13" s="437"/>
      <c r="CM13" s="437"/>
      <c r="CN13" s="437"/>
      <c r="CO13" s="437"/>
      <c r="CP13" s="437"/>
      <c r="CQ13" s="437"/>
      <c r="CR13" s="437"/>
      <c r="CS13" s="438"/>
      <c r="CT13" s="397">
        <v>11.9</v>
      </c>
      <c r="CU13" s="398"/>
      <c r="CV13" s="398"/>
      <c r="CW13" s="398"/>
      <c r="CX13" s="398"/>
      <c r="CY13" s="398"/>
      <c r="CZ13" s="398"/>
      <c r="DA13" s="399"/>
      <c r="DB13" s="397">
        <v>13.7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140</v>
      </c>
      <c r="M14" s="561"/>
      <c r="N14" s="561"/>
      <c r="O14" s="561"/>
      <c r="P14" s="561"/>
      <c r="Q14" s="562"/>
      <c r="R14" s="530">
        <v>75271</v>
      </c>
      <c r="S14" s="531"/>
      <c r="T14" s="531"/>
      <c r="U14" s="531"/>
      <c r="V14" s="532"/>
      <c r="W14" s="533"/>
      <c r="X14" s="443"/>
      <c r="Y14" s="443"/>
      <c r="Z14" s="443"/>
      <c r="AA14" s="443"/>
      <c r="AB14" s="444"/>
      <c r="AC14" s="523">
        <v>0.3</v>
      </c>
      <c r="AD14" s="524"/>
      <c r="AE14" s="524"/>
      <c r="AF14" s="524"/>
      <c r="AG14" s="525"/>
      <c r="AH14" s="523">
        <v>0.3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141</v>
      </c>
      <c r="CE14" s="434"/>
      <c r="CF14" s="434"/>
      <c r="CG14" s="434"/>
      <c r="CH14" s="434"/>
      <c r="CI14" s="434"/>
      <c r="CJ14" s="434"/>
      <c r="CK14" s="434"/>
      <c r="CL14" s="434"/>
      <c r="CM14" s="434"/>
      <c r="CN14" s="434"/>
      <c r="CO14" s="434"/>
      <c r="CP14" s="434"/>
      <c r="CQ14" s="434"/>
      <c r="CR14" s="434"/>
      <c r="CS14" s="435"/>
      <c r="CT14" s="534">
        <v>68.2</v>
      </c>
      <c r="CU14" s="535"/>
      <c r="CV14" s="535"/>
      <c r="CW14" s="535"/>
      <c r="CX14" s="535"/>
      <c r="CY14" s="535"/>
      <c r="CZ14" s="535"/>
      <c r="DA14" s="536"/>
      <c r="DB14" s="534">
        <v>91.8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135</v>
      </c>
      <c r="N15" s="528"/>
      <c r="O15" s="528"/>
      <c r="P15" s="528"/>
      <c r="Q15" s="529"/>
      <c r="R15" s="530">
        <v>74029</v>
      </c>
      <c r="S15" s="531"/>
      <c r="T15" s="531"/>
      <c r="U15" s="531"/>
      <c r="V15" s="532"/>
      <c r="W15" s="518" t="s">
        <v>142</v>
      </c>
      <c r="X15" s="440"/>
      <c r="Y15" s="440"/>
      <c r="Z15" s="440"/>
      <c r="AA15" s="440"/>
      <c r="AB15" s="441"/>
      <c r="AC15" s="403">
        <v>7744</v>
      </c>
      <c r="AD15" s="404"/>
      <c r="AE15" s="404"/>
      <c r="AF15" s="404"/>
      <c r="AG15" s="405"/>
      <c r="AH15" s="403">
        <v>7884</v>
      </c>
      <c r="AI15" s="404"/>
      <c r="AJ15" s="404"/>
      <c r="AK15" s="404"/>
      <c r="AL15" s="406"/>
      <c r="AM15" s="496"/>
      <c r="AN15" s="401"/>
      <c r="AO15" s="401"/>
      <c r="AP15" s="401"/>
      <c r="AQ15" s="401"/>
      <c r="AR15" s="401"/>
      <c r="AS15" s="401"/>
      <c r="AT15" s="402"/>
      <c r="AU15" s="484"/>
      <c r="AV15" s="485"/>
      <c r="AW15" s="485"/>
      <c r="AX15" s="485"/>
      <c r="AY15" s="419" t="s">
        <v>143</v>
      </c>
      <c r="AZ15" s="420"/>
      <c r="BA15" s="420"/>
      <c r="BB15" s="420"/>
      <c r="BC15" s="420"/>
      <c r="BD15" s="420"/>
      <c r="BE15" s="420"/>
      <c r="BF15" s="420"/>
      <c r="BG15" s="420"/>
      <c r="BH15" s="420"/>
      <c r="BI15" s="420"/>
      <c r="BJ15" s="420"/>
      <c r="BK15" s="420"/>
      <c r="BL15" s="420"/>
      <c r="BM15" s="421"/>
      <c r="BN15" s="422">
        <v>9502854</v>
      </c>
      <c r="BO15" s="423"/>
      <c r="BP15" s="423"/>
      <c r="BQ15" s="423"/>
      <c r="BR15" s="423"/>
      <c r="BS15" s="423"/>
      <c r="BT15" s="423"/>
      <c r="BU15" s="424"/>
      <c r="BV15" s="422">
        <v>9292467</v>
      </c>
      <c r="BW15" s="423"/>
      <c r="BX15" s="423"/>
      <c r="BY15" s="423"/>
      <c r="BZ15" s="423"/>
      <c r="CA15" s="423"/>
      <c r="CB15" s="423"/>
      <c r="CC15" s="424"/>
      <c r="CD15" s="537" t="s">
        <v>144</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145</v>
      </c>
      <c r="M16" s="521"/>
      <c r="N16" s="521"/>
      <c r="O16" s="521"/>
      <c r="P16" s="521"/>
      <c r="Q16" s="522"/>
      <c r="R16" s="515" t="s">
        <v>146</v>
      </c>
      <c r="S16" s="516"/>
      <c r="T16" s="516"/>
      <c r="U16" s="516"/>
      <c r="V16" s="517"/>
      <c r="W16" s="533"/>
      <c r="X16" s="443"/>
      <c r="Y16" s="443"/>
      <c r="Z16" s="443"/>
      <c r="AA16" s="443"/>
      <c r="AB16" s="444"/>
      <c r="AC16" s="523">
        <v>25.5</v>
      </c>
      <c r="AD16" s="524"/>
      <c r="AE16" s="524"/>
      <c r="AF16" s="524"/>
      <c r="AG16" s="525"/>
      <c r="AH16" s="523">
        <v>25.6</v>
      </c>
      <c r="AI16" s="524"/>
      <c r="AJ16" s="524"/>
      <c r="AK16" s="524"/>
      <c r="AL16" s="526"/>
      <c r="AM16" s="496"/>
      <c r="AN16" s="401"/>
      <c r="AO16" s="401"/>
      <c r="AP16" s="401"/>
      <c r="AQ16" s="401"/>
      <c r="AR16" s="401"/>
      <c r="AS16" s="401"/>
      <c r="AT16" s="402"/>
      <c r="AU16" s="484"/>
      <c r="AV16" s="485"/>
      <c r="AW16" s="485"/>
      <c r="AX16" s="485"/>
      <c r="AY16" s="407" t="s">
        <v>147</v>
      </c>
      <c r="AZ16" s="408"/>
      <c r="BA16" s="408"/>
      <c r="BB16" s="408"/>
      <c r="BC16" s="408"/>
      <c r="BD16" s="408"/>
      <c r="BE16" s="408"/>
      <c r="BF16" s="408"/>
      <c r="BG16" s="408"/>
      <c r="BH16" s="408"/>
      <c r="BI16" s="408"/>
      <c r="BJ16" s="408"/>
      <c r="BK16" s="408"/>
      <c r="BL16" s="408"/>
      <c r="BM16" s="409"/>
      <c r="BN16" s="427">
        <v>12781683</v>
      </c>
      <c r="BO16" s="428"/>
      <c r="BP16" s="428"/>
      <c r="BQ16" s="428"/>
      <c r="BR16" s="428"/>
      <c r="BS16" s="428"/>
      <c r="BT16" s="428"/>
      <c r="BU16" s="429"/>
      <c r="BV16" s="427">
        <v>12773795</v>
      </c>
      <c r="BW16" s="428"/>
      <c r="BX16" s="428"/>
      <c r="BY16" s="428"/>
      <c r="BZ16" s="428"/>
      <c r="CA16" s="428"/>
      <c r="CB16" s="428"/>
      <c r="CC16" s="429"/>
      <c r="CD16" s="200"/>
      <c r="CE16" s="425" t="s">
        <v>148</v>
      </c>
      <c r="CF16" s="425"/>
      <c r="CG16" s="425"/>
      <c r="CH16" s="425"/>
      <c r="CI16" s="425"/>
      <c r="CJ16" s="425"/>
      <c r="CK16" s="425"/>
      <c r="CL16" s="425"/>
      <c r="CM16" s="425"/>
      <c r="CN16" s="425"/>
      <c r="CO16" s="425"/>
      <c r="CP16" s="425"/>
      <c r="CQ16" s="425"/>
      <c r="CR16" s="425"/>
      <c r="CS16" s="426"/>
      <c r="CT16" s="397">
        <v>8.8000000000000007</v>
      </c>
      <c r="CU16" s="398"/>
      <c r="CV16" s="398"/>
      <c r="CW16" s="398"/>
      <c r="CX16" s="398"/>
      <c r="CY16" s="398"/>
      <c r="CZ16" s="398"/>
      <c r="DA16" s="399"/>
      <c r="DB16" s="397">
        <v>8.6</v>
      </c>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149</v>
      </c>
      <c r="N17" s="513"/>
      <c r="O17" s="513"/>
      <c r="P17" s="513"/>
      <c r="Q17" s="514"/>
      <c r="R17" s="515" t="s">
        <v>150</v>
      </c>
      <c r="S17" s="516"/>
      <c r="T17" s="516"/>
      <c r="U17" s="516"/>
      <c r="V17" s="517"/>
      <c r="W17" s="518" t="s">
        <v>151</v>
      </c>
      <c r="X17" s="440"/>
      <c r="Y17" s="440"/>
      <c r="Z17" s="440"/>
      <c r="AA17" s="440"/>
      <c r="AB17" s="441"/>
      <c r="AC17" s="403">
        <v>22582</v>
      </c>
      <c r="AD17" s="404"/>
      <c r="AE17" s="404"/>
      <c r="AF17" s="404"/>
      <c r="AG17" s="405"/>
      <c r="AH17" s="403">
        <v>22790</v>
      </c>
      <c r="AI17" s="404"/>
      <c r="AJ17" s="404"/>
      <c r="AK17" s="404"/>
      <c r="AL17" s="406"/>
      <c r="AM17" s="496"/>
      <c r="AN17" s="401"/>
      <c r="AO17" s="401"/>
      <c r="AP17" s="401"/>
      <c r="AQ17" s="401"/>
      <c r="AR17" s="401"/>
      <c r="AS17" s="401"/>
      <c r="AT17" s="402"/>
      <c r="AU17" s="484"/>
      <c r="AV17" s="485"/>
      <c r="AW17" s="485"/>
      <c r="AX17" s="485"/>
      <c r="AY17" s="407" t="s">
        <v>152</v>
      </c>
      <c r="AZ17" s="408"/>
      <c r="BA17" s="408"/>
      <c r="BB17" s="408"/>
      <c r="BC17" s="408"/>
      <c r="BD17" s="408"/>
      <c r="BE17" s="408"/>
      <c r="BF17" s="408"/>
      <c r="BG17" s="408"/>
      <c r="BH17" s="408"/>
      <c r="BI17" s="408"/>
      <c r="BJ17" s="408"/>
      <c r="BK17" s="408"/>
      <c r="BL17" s="408"/>
      <c r="BM17" s="409"/>
      <c r="BN17" s="427">
        <v>12208077</v>
      </c>
      <c r="BO17" s="428"/>
      <c r="BP17" s="428"/>
      <c r="BQ17" s="428"/>
      <c r="BR17" s="428"/>
      <c r="BS17" s="428"/>
      <c r="BT17" s="428"/>
      <c r="BU17" s="429"/>
      <c r="BV17" s="427">
        <v>11906955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153</v>
      </c>
      <c r="C18" s="490"/>
      <c r="D18" s="490"/>
      <c r="E18" s="491"/>
      <c r="F18" s="491"/>
      <c r="G18" s="491"/>
      <c r="H18" s="491"/>
      <c r="I18" s="491"/>
      <c r="J18" s="491"/>
      <c r="K18" s="491"/>
      <c r="L18" s="492">
        <v>14.33</v>
      </c>
      <c r="M18" s="492"/>
      <c r="N18" s="492"/>
      <c r="O18" s="492"/>
      <c r="P18" s="492"/>
      <c r="Q18" s="492"/>
      <c r="R18" s="493"/>
      <c r="S18" s="493"/>
      <c r="T18" s="493"/>
      <c r="U18" s="493"/>
      <c r="V18" s="494"/>
      <c r="W18" s="508"/>
      <c r="X18" s="509"/>
      <c r="Y18" s="509"/>
      <c r="Z18" s="509"/>
      <c r="AA18" s="509"/>
      <c r="AB18" s="519"/>
      <c r="AC18" s="391">
        <v>74.2</v>
      </c>
      <c r="AD18" s="392"/>
      <c r="AE18" s="392"/>
      <c r="AF18" s="392"/>
      <c r="AG18" s="495"/>
      <c r="AH18" s="391">
        <v>74.099999999999994</v>
      </c>
      <c r="AI18" s="392"/>
      <c r="AJ18" s="392"/>
      <c r="AK18" s="392"/>
      <c r="AL18" s="393"/>
      <c r="AM18" s="496"/>
      <c r="AN18" s="401"/>
      <c r="AO18" s="401"/>
      <c r="AP18" s="401"/>
      <c r="AQ18" s="401"/>
      <c r="AR18" s="401"/>
      <c r="AS18" s="401"/>
      <c r="AT18" s="402"/>
      <c r="AU18" s="484"/>
      <c r="AV18" s="485"/>
      <c r="AW18" s="485"/>
      <c r="AX18" s="485"/>
      <c r="AY18" s="407" t="s">
        <v>154</v>
      </c>
      <c r="AZ18" s="408"/>
      <c r="BA18" s="408"/>
      <c r="BB18" s="408"/>
      <c r="BC18" s="408"/>
      <c r="BD18" s="408"/>
      <c r="BE18" s="408"/>
      <c r="BF18" s="408"/>
      <c r="BG18" s="408"/>
      <c r="BH18" s="408"/>
      <c r="BI18" s="408"/>
      <c r="BJ18" s="408"/>
      <c r="BK18" s="408"/>
      <c r="BL18" s="408"/>
      <c r="BM18" s="409"/>
      <c r="BN18" s="427">
        <v>16166692</v>
      </c>
      <c r="BO18" s="428"/>
      <c r="BP18" s="428"/>
      <c r="BQ18" s="428"/>
      <c r="BR18" s="428"/>
      <c r="BS18" s="428"/>
      <c r="BT18" s="428"/>
      <c r="BU18" s="429"/>
      <c r="BV18" s="427">
        <v>16209684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155</v>
      </c>
      <c r="C19" s="490"/>
      <c r="D19" s="490"/>
      <c r="E19" s="491"/>
      <c r="F19" s="491"/>
      <c r="G19" s="491"/>
      <c r="H19" s="491"/>
      <c r="I19" s="491"/>
      <c r="J19" s="491"/>
      <c r="K19" s="491"/>
      <c r="L19" s="497">
        <v>5296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156</v>
      </c>
      <c r="AZ19" s="408"/>
      <c r="BA19" s="408"/>
      <c r="BB19" s="408"/>
      <c r="BC19" s="408"/>
      <c r="BD19" s="408"/>
      <c r="BE19" s="408"/>
      <c r="BF19" s="408"/>
      <c r="BG19" s="408"/>
      <c r="BH19" s="408"/>
      <c r="BI19" s="408"/>
      <c r="BJ19" s="408"/>
      <c r="BK19" s="408"/>
      <c r="BL19" s="408"/>
      <c r="BM19" s="409"/>
      <c r="BN19" s="427">
        <v>18909280</v>
      </c>
      <c r="BO19" s="428"/>
      <c r="BP19" s="428"/>
      <c r="BQ19" s="428"/>
      <c r="BR19" s="428"/>
      <c r="BS19" s="428"/>
      <c r="BT19" s="428"/>
      <c r="BU19" s="429"/>
      <c r="BV19" s="427">
        <v>19089833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157</v>
      </c>
      <c r="C20" s="490"/>
      <c r="D20" s="490"/>
      <c r="E20" s="491"/>
      <c r="F20" s="491"/>
      <c r="G20" s="491"/>
      <c r="H20" s="491"/>
      <c r="I20" s="491"/>
      <c r="J20" s="491"/>
      <c r="K20" s="491"/>
      <c r="L20" s="497">
        <v>31090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158</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159</v>
      </c>
      <c r="C22" s="457"/>
      <c r="D22" s="458"/>
      <c r="E22" s="465" t="s">
        <v>1</v>
      </c>
      <c r="F22" s="440"/>
      <c r="G22" s="440"/>
      <c r="H22" s="440"/>
      <c r="I22" s="440"/>
      <c r="J22" s="440"/>
      <c r="K22" s="441"/>
      <c r="L22" s="465" t="s">
        <v>160</v>
      </c>
      <c r="M22" s="440"/>
      <c r="N22" s="440"/>
      <c r="O22" s="440"/>
      <c r="P22" s="441"/>
      <c r="Q22" s="450" t="s">
        <v>161</v>
      </c>
      <c r="R22" s="451"/>
      <c r="S22" s="451"/>
      <c r="T22" s="451"/>
      <c r="U22" s="451"/>
      <c r="V22" s="466"/>
      <c r="W22" s="468" t="s">
        <v>162</v>
      </c>
      <c r="X22" s="457"/>
      <c r="Y22" s="458"/>
      <c r="Z22" s="465" t="s">
        <v>1</v>
      </c>
      <c r="AA22" s="440"/>
      <c r="AB22" s="440"/>
      <c r="AC22" s="440"/>
      <c r="AD22" s="440"/>
      <c r="AE22" s="440"/>
      <c r="AF22" s="440"/>
      <c r="AG22" s="441"/>
      <c r="AH22" s="439" t="s">
        <v>163</v>
      </c>
      <c r="AI22" s="440"/>
      <c r="AJ22" s="440"/>
      <c r="AK22" s="440"/>
      <c r="AL22" s="441"/>
      <c r="AM22" s="439" t="s">
        <v>164</v>
      </c>
      <c r="AN22" s="445"/>
      <c r="AO22" s="445"/>
      <c r="AP22" s="445"/>
      <c r="AQ22" s="445"/>
      <c r="AR22" s="446"/>
      <c r="AS22" s="450" t="s">
        <v>161</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165</v>
      </c>
      <c r="AZ23" s="420"/>
      <c r="BA23" s="420"/>
      <c r="BB23" s="420"/>
      <c r="BC23" s="420"/>
      <c r="BD23" s="420"/>
      <c r="BE23" s="420"/>
      <c r="BF23" s="420"/>
      <c r="BG23" s="420"/>
      <c r="BH23" s="420"/>
      <c r="BI23" s="420"/>
      <c r="BJ23" s="420"/>
      <c r="BK23" s="420"/>
      <c r="BL23" s="420"/>
      <c r="BM23" s="421"/>
      <c r="BN23" s="427">
        <v>29129931</v>
      </c>
      <c r="BO23" s="428"/>
      <c r="BP23" s="428"/>
      <c r="BQ23" s="428"/>
      <c r="BR23" s="428"/>
      <c r="BS23" s="428"/>
      <c r="BT23" s="428"/>
      <c r="BU23" s="429"/>
      <c r="BV23" s="427">
        <v>29920778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166</v>
      </c>
      <c r="F24" s="401"/>
      <c r="G24" s="401"/>
      <c r="H24" s="401"/>
      <c r="I24" s="401"/>
      <c r="J24" s="401"/>
      <c r="K24" s="402"/>
      <c r="L24" s="403">
        <v>1</v>
      </c>
      <c r="M24" s="404"/>
      <c r="N24" s="404"/>
      <c r="O24" s="404"/>
      <c r="P24" s="405"/>
      <c r="Q24" s="403">
        <v>7120</v>
      </c>
      <c r="R24" s="404"/>
      <c r="S24" s="404"/>
      <c r="T24" s="404"/>
      <c r="U24" s="404"/>
      <c r="V24" s="405"/>
      <c r="W24" s="469"/>
      <c r="X24" s="460"/>
      <c r="Y24" s="461"/>
      <c r="Z24" s="400" t="s">
        <v>167</v>
      </c>
      <c r="AA24" s="401"/>
      <c r="AB24" s="401"/>
      <c r="AC24" s="401"/>
      <c r="AD24" s="401"/>
      <c r="AE24" s="401"/>
      <c r="AF24" s="401"/>
      <c r="AG24" s="402"/>
      <c r="AH24" s="403">
        <v>404</v>
      </c>
      <c r="AI24" s="404"/>
      <c r="AJ24" s="404"/>
      <c r="AK24" s="404"/>
      <c r="AL24" s="405"/>
      <c r="AM24" s="403">
        <v>1172812</v>
      </c>
      <c r="AN24" s="404"/>
      <c r="AO24" s="404"/>
      <c r="AP24" s="404"/>
      <c r="AQ24" s="404"/>
      <c r="AR24" s="405"/>
      <c r="AS24" s="403">
        <v>2903</v>
      </c>
      <c r="AT24" s="404"/>
      <c r="AU24" s="404"/>
      <c r="AV24" s="404"/>
      <c r="AW24" s="404"/>
      <c r="AX24" s="406"/>
      <c r="AY24" s="394" t="s">
        <v>168</v>
      </c>
      <c r="AZ24" s="395"/>
      <c r="BA24" s="395"/>
      <c r="BB24" s="395"/>
      <c r="BC24" s="395"/>
      <c r="BD24" s="395"/>
      <c r="BE24" s="395"/>
      <c r="BF24" s="395"/>
      <c r="BG24" s="395"/>
      <c r="BH24" s="395"/>
      <c r="BI24" s="395"/>
      <c r="BJ24" s="395"/>
      <c r="BK24" s="395"/>
      <c r="BL24" s="395"/>
      <c r="BM24" s="396"/>
      <c r="BN24" s="427">
        <v>21798869</v>
      </c>
      <c r="BO24" s="428"/>
      <c r="BP24" s="428"/>
      <c r="BQ24" s="428"/>
      <c r="BR24" s="428"/>
      <c r="BS24" s="428"/>
      <c r="BT24" s="428"/>
      <c r="BU24" s="429"/>
      <c r="BV24" s="427">
        <v>21955326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169</v>
      </c>
      <c r="F25" s="401"/>
      <c r="G25" s="401"/>
      <c r="H25" s="401"/>
      <c r="I25" s="401"/>
      <c r="J25" s="401"/>
      <c r="K25" s="402"/>
      <c r="L25" s="403">
        <v>1</v>
      </c>
      <c r="M25" s="404"/>
      <c r="N25" s="404"/>
      <c r="O25" s="404"/>
      <c r="P25" s="405"/>
      <c r="Q25" s="403">
        <v>6320</v>
      </c>
      <c r="R25" s="404"/>
      <c r="S25" s="404"/>
      <c r="T25" s="404"/>
      <c r="U25" s="404"/>
      <c r="V25" s="405"/>
      <c r="W25" s="469"/>
      <c r="X25" s="460"/>
      <c r="Y25" s="461"/>
      <c r="Z25" s="400" t="s">
        <v>170</v>
      </c>
      <c r="AA25" s="401"/>
      <c r="AB25" s="401"/>
      <c r="AC25" s="401"/>
      <c r="AD25" s="401"/>
      <c r="AE25" s="401"/>
      <c r="AF25" s="401"/>
      <c r="AG25" s="402"/>
      <c r="AH25" s="403">
        <v>86</v>
      </c>
      <c r="AI25" s="404"/>
      <c r="AJ25" s="404"/>
      <c r="AK25" s="404"/>
      <c r="AL25" s="405"/>
      <c r="AM25" s="403">
        <v>225148</v>
      </c>
      <c r="AN25" s="404"/>
      <c r="AO25" s="404"/>
      <c r="AP25" s="404"/>
      <c r="AQ25" s="404"/>
      <c r="AR25" s="405"/>
      <c r="AS25" s="403">
        <v>2618</v>
      </c>
      <c r="AT25" s="404"/>
      <c r="AU25" s="404"/>
      <c r="AV25" s="404"/>
      <c r="AW25" s="404"/>
      <c r="AX25" s="406"/>
      <c r="AY25" s="419" t="s">
        <v>171</v>
      </c>
      <c r="AZ25" s="420"/>
      <c r="BA25" s="420"/>
      <c r="BB25" s="420"/>
      <c r="BC25" s="420"/>
      <c r="BD25" s="420"/>
      <c r="BE25" s="420"/>
      <c r="BF25" s="420"/>
      <c r="BG25" s="420"/>
      <c r="BH25" s="420"/>
      <c r="BI25" s="420"/>
      <c r="BJ25" s="420"/>
      <c r="BK25" s="420"/>
      <c r="BL25" s="420"/>
      <c r="BM25" s="421"/>
      <c r="BN25" s="422">
        <v>3833839</v>
      </c>
      <c r="BO25" s="423"/>
      <c r="BP25" s="423"/>
      <c r="BQ25" s="423"/>
      <c r="BR25" s="423"/>
      <c r="BS25" s="423"/>
      <c r="BT25" s="423"/>
      <c r="BU25" s="424"/>
      <c r="BV25" s="422">
        <v>4087687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172</v>
      </c>
      <c r="F26" s="401"/>
      <c r="G26" s="401"/>
      <c r="H26" s="401"/>
      <c r="I26" s="401"/>
      <c r="J26" s="401"/>
      <c r="K26" s="402"/>
      <c r="L26" s="403">
        <v>1</v>
      </c>
      <c r="M26" s="404"/>
      <c r="N26" s="404"/>
      <c r="O26" s="404"/>
      <c r="P26" s="405"/>
      <c r="Q26" s="403">
        <v>6300</v>
      </c>
      <c r="R26" s="404"/>
      <c r="S26" s="404"/>
      <c r="T26" s="404"/>
      <c r="U26" s="404"/>
      <c r="V26" s="405"/>
      <c r="W26" s="469"/>
      <c r="X26" s="460"/>
      <c r="Y26" s="461"/>
      <c r="Z26" s="400" t="s">
        <v>173</v>
      </c>
      <c r="AA26" s="482"/>
      <c r="AB26" s="482"/>
      <c r="AC26" s="482"/>
      <c r="AD26" s="482"/>
      <c r="AE26" s="482"/>
      <c r="AF26" s="482"/>
      <c r="AG26" s="483"/>
      <c r="AH26" s="403">
        <v>16</v>
      </c>
      <c r="AI26" s="404"/>
      <c r="AJ26" s="404"/>
      <c r="AK26" s="404"/>
      <c r="AL26" s="405"/>
      <c r="AM26" s="403">
        <v>50272</v>
      </c>
      <c r="AN26" s="404"/>
      <c r="AO26" s="404"/>
      <c r="AP26" s="404"/>
      <c r="AQ26" s="404"/>
      <c r="AR26" s="405"/>
      <c r="AS26" s="403">
        <v>3142</v>
      </c>
      <c r="AT26" s="404"/>
      <c r="AU26" s="404"/>
      <c r="AV26" s="404"/>
      <c r="AW26" s="404"/>
      <c r="AX26" s="406"/>
      <c r="AY26" s="436" t="s">
        <v>174</v>
      </c>
      <c r="AZ26" s="437"/>
      <c r="BA26" s="437"/>
      <c r="BB26" s="437"/>
      <c r="BC26" s="437"/>
      <c r="BD26" s="437"/>
      <c r="BE26" s="437"/>
      <c r="BF26" s="437"/>
      <c r="BG26" s="437"/>
      <c r="BH26" s="437"/>
      <c r="BI26" s="437"/>
      <c r="BJ26" s="437"/>
      <c r="BK26" s="437"/>
      <c r="BL26" s="437"/>
      <c r="BM26" s="438"/>
      <c r="BN26" s="427">
        <v>83056</v>
      </c>
      <c r="BO26" s="428"/>
      <c r="BP26" s="428"/>
      <c r="BQ26" s="428"/>
      <c r="BR26" s="428"/>
      <c r="BS26" s="428"/>
      <c r="BT26" s="428"/>
      <c r="BU26" s="429"/>
      <c r="BV26" s="427">
        <v>78442</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175</v>
      </c>
      <c r="F27" s="401"/>
      <c r="G27" s="401"/>
      <c r="H27" s="401"/>
      <c r="I27" s="401"/>
      <c r="J27" s="401"/>
      <c r="K27" s="402"/>
      <c r="L27" s="403">
        <v>1</v>
      </c>
      <c r="M27" s="404"/>
      <c r="N27" s="404"/>
      <c r="O27" s="404"/>
      <c r="P27" s="405"/>
      <c r="Q27" s="403">
        <v>6100</v>
      </c>
      <c r="R27" s="404"/>
      <c r="S27" s="404"/>
      <c r="T27" s="404"/>
      <c r="U27" s="404"/>
      <c r="V27" s="405"/>
      <c r="W27" s="469"/>
      <c r="X27" s="460"/>
      <c r="Y27" s="461"/>
      <c r="Z27" s="400" t="s">
        <v>176</v>
      </c>
      <c r="AA27" s="401"/>
      <c r="AB27" s="401"/>
      <c r="AC27" s="401"/>
      <c r="AD27" s="401"/>
      <c r="AE27" s="401"/>
      <c r="AF27" s="401"/>
      <c r="AG27" s="402"/>
      <c r="AH27" s="403">
        <v>30</v>
      </c>
      <c r="AI27" s="404"/>
      <c r="AJ27" s="404"/>
      <c r="AK27" s="404"/>
      <c r="AL27" s="405"/>
      <c r="AM27" s="403">
        <v>98013</v>
      </c>
      <c r="AN27" s="404"/>
      <c r="AO27" s="404"/>
      <c r="AP27" s="404"/>
      <c r="AQ27" s="404"/>
      <c r="AR27" s="405"/>
      <c r="AS27" s="403">
        <v>3267</v>
      </c>
      <c r="AT27" s="404"/>
      <c r="AU27" s="404"/>
      <c r="AV27" s="404"/>
      <c r="AW27" s="404"/>
      <c r="AX27" s="406"/>
      <c r="AY27" s="433" t="s">
        <v>177</v>
      </c>
      <c r="AZ27" s="434"/>
      <c r="BA27" s="434"/>
      <c r="BB27" s="434"/>
      <c r="BC27" s="434"/>
      <c r="BD27" s="434"/>
      <c r="BE27" s="434"/>
      <c r="BF27" s="434"/>
      <c r="BG27" s="434"/>
      <c r="BH27" s="434"/>
      <c r="BI27" s="434"/>
      <c r="BJ27" s="434"/>
      <c r="BK27" s="434"/>
      <c r="BL27" s="434"/>
      <c r="BM27" s="435"/>
      <c r="BN27" s="430" t="s">
        <v>178</v>
      </c>
      <c r="BO27" s="431"/>
      <c r="BP27" s="431"/>
      <c r="BQ27" s="431"/>
      <c r="BR27" s="431"/>
      <c r="BS27" s="431"/>
      <c r="BT27" s="431"/>
      <c r="BU27" s="432"/>
      <c r="BV27" s="430" t="s">
        <v>179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180</v>
      </c>
      <c r="F28" s="401"/>
      <c r="G28" s="401"/>
      <c r="H28" s="401"/>
      <c r="I28" s="401"/>
      <c r="J28" s="401"/>
      <c r="K28" s="402"/>
      <c r="L28" s="403">
        <v>1</v>
      </c>
      <c r="M28" s="404"/>
      <c r="N28" s="404"/>
      <c r="O28" s="404"/>
      <c r="P28" s="405"/>
      <c r="Q28" s="403">
        <v>5800</v>
      </c>
      <c r="R28" s="404"/>
      <c r="S28" s="404"/>
      <c r="T28" s="404"/>
      <c r="U28" s="404"/>
      <c r="V28" s="405"/>
      <c r="W28" s="469"/>
      <c r="X28" s="460"/>
      <c r="Y28" s="461"/>
      <c r="Z28" s="400" t="s">
        <v>181</v>
      </c>
      <c r="AA28" s="401"/>
      <c r="AB28" s="401"/>
      <c r="AC28" s="401"/>
      <c r="AD28" s="401"/>
      <c r="AE28" s="401"/>
      <c r="AF28" s="401"/>
      <c r="AG28" s="402"/>
      <c r="AH28" s="403" t="s">
        <v>127</v>
      </c>
      <c r="AI28" s="404"/>
      <c r="AJ28" s="404"/>
      <c r="AK28" s="404"/>
      <c r="AL28" s="405"/>
      <c r="AM28" s="403" t="s">
        <v>126</v>
      </c>
      <c r="AN28" s="404"/>
      <c r="AO28" s="404"/>
      <c r="AP28" s="404"/>
      <c r="AQ28" s="404"/>
      <c r="AR28" s="405"/>
      <c r="AS28" s="403" t="s">
        <v>126</v>
      </c>
      <c r="AT28" s="404"/>
      <c r="AU28" s="404"/>
      <c r="AV28" s="404"/>
      <c r="AW28" s="404"/>
      <c r="AX28" s="406"/>
      <c r="AY28" s="410" t="s">
        <v>182</v>
      </c>
      <c r="AZ28" s="411"/>
      <c r="BA28" s="411"/>
      <c r="BB28" s="412"/>
      <c r="BC28" s="419" t="s">
        <v>47</v>
      </c>
      <c r="BD28" s="420"/>
      <c r="BE28" s="420"/>
      <c r="BF28" s="420"/>
      <c r="BG28" s="420"/>
      <c r="BH28" s="420"/>
      <c r="BI28" s="420"/>
      <c r="BJ28" s="420"/>
      <c r="BK28" s="420"/>
      <c r="BL28" s="420"/>
      <c r="BM28" s="421"/>
      <c r="BN28" s="422">
        <v>2228318</v>
      </c>
      <c r="BO28" s="423"/>
      <c r="BP28" s="423"/>
      <c r="BQ28" s="423"/>
      <c r="BR28" s="423"/>
      <c r="BS28" s="423"/>
      <c r="BT28" s="423"/>
      <c r="BU28" s="424"/>
      <c r="BV28" s="422">
        <v>1581424</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183</v>
      </c>
      <c r="F29" s="401"/>
      <c r="G29" s="401"/>
      <c r="H29" s="401"/>
      <c r="I29" s="401"/>
      <c r="J29" s="401"/>
      <c r="K29" s="402"/>
      <c r="L29" s="403">
        <v>15</v>
      </c>
      <c r="M29" s="404"/>
      <c r="N29" s="404"/>
      <c r="O29" s="404"/>
      <c r="P29" s="405"/>
      <c r="Q29" s="403">
        <v>5500</v>
      </c>
      <c r="R29" s="404"/>
      <c r="S29" s="404"/>
      <c r="T29" s="404"/>
      <c r="U29" s="404"/>
      <c r="V29" s="405"/>
      <c r="W29" s="470"/>
      <c r="X29" s="471"/>
      <c r="Y29" s="472"/>
      <c r="Z29" s="400" t="s">
        <v>184</v>
      </c>
      <c r="AA29" s="401"/>
      <c r="AB29" s="401"/>
      <c r="AC29" s="401"/>
      <c r="AD29" s="401"/>
      <c r="AE29" s="401"/>
      <c r="AF29" s="401"/>
      <c r="AG29" s="402"/>
      <c r="AH29" s="403">
        <v>434</v>
      </c>
      <c r="AI29" s="404"/>
      <c r="AJ29" s="404"/>
      <c r="AK29" s="404"/>
      <c r="AL29" s="405"/>
      <c r="AM29" s="403">
        <v>1270825</v>
      </c>
      <c r="AN29" s="404"/>
      <c r="AO29" s="404"/>
      <c r="AP29" s="404"/>
      <c r="AQ29" s="404"/>
      <c r="AR29" s="405"/>
      <c r="AS29" s="403">
        <v>2928</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t="s">
        <v>127</v>
      </c>
      <c r="BO29" s="428"/>
      <c r="BP29" s="428"/>
      <c r="BQ29" s="428"/>
      <c r="BR29" s="428"/>
      <c r="BS29" s="428"/>
      <c r="BT29" s="428"/>
      <c r="BU29" s="429"/>
      <c r="BV29" s="427" t="s">
        <v>178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96.5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3169728</v>
      </c>
      <c r="BO30" s="431"/>
      <c r="BP30" s="431"/>
      <c r="BQ30" s="431"/>
      <c r="BR30" s="431"/>
      <c r="BS30" s="431"/>
      <c r="BT30" s="431"/>
      <c r="BU30" s="432"/>
      <c r="BV30" s="430">
        <v>2957905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195</v>
      </c>
      <c r="V33" s="390"/>
      <c r="W33" s="389" t="s">
        <v>194</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193</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IF('各会計、関係団体の財政状況及び健全化判断比率'!B32="","",'各会計、関係団体の財政状況及び健全化判断比率'!B32)</f>
        <v>泉大津市水道事業会計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IF('各会計、関係団体の財政状況及び健全化判断比率'!B34="","",'各会計、関係団体の財政状況及び健全化判断比率'!B34)</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泉北水道企業団</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泉大津市土地開発公社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土地取得事業特別会計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IF('各会計、関係団体の財政状況及び健全化判断比率'!B33="","",'各会計、関係団体の財政状況及び健全化判断比率'!B33)</f>
        <v>泉大津市病院事業会計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泉大津市、和泉市墓地組合</v>
      </c>
      <c r="BZ35" s="385"/>
      <c r="CA35" s="385"/>
      <c r="CB35" s="385"/>
      <c r="CC35" s="385"/>
      <c r="CD35" s="385"/>
      <c r="CE35" s="385"/>
      <c r="CF35" s="385"/>
      <c r="CG35" s="385"/>
      <c r="CH35" s="385"/>
      <c r="CI35" s="385"/>
      <c r="CJ35" s="385"/>
      <c r="CK35" s="385"/>
      <c r="CL35" s="385"/>
      <c r="CM35" s="385"/>
      <c r="CN35" s="213"/>
      <c r="CO35" s="386">
        <f t="shared" ref="CO35:CO43" si="3">IF(CQ35="","",CO34+1)</f>
        <v>20</v>
      </c>
      <c r="CP35" s="386"/>
      <c r="CQ35" s="385" t="str">
        <f>IF('各会計、関係団体の財政状況及び健全化判断比率'!BS8="","",'各会計、関係団体の財政状況及び健全化判断比率'!BS8)</f>
        <v>泉大津マリン</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高石市泉大津市墓地組合</v>
      </c>
      <c r="BZ36" s="385"/>
      <c r="CA36" s="385"/>
      <c r="CB36" s="385"/>
      <c r="CC36" s="385"/>
      <c r="CD36" s="385"/>
      <c r="CE36" s="385"/>
      <c r="CF36" s="385"/>
      <c r="CG36" s="385"/>
      <c r="CH36" s="385"/>
      <c r="CI36" s="385"/>
      <c r="CJ36" s="385"/>
      <c r="CK36" s="385"/>
      <c r="CL36" s="385"/>
      <c r="CM36" s="385"/>
      <c r="CN36" s="213"/>
      <c r="CO36" s="386">
        <f t="shared" si="3"/>
        <v>21</v>
      </c>
      <c r="CP36" s="386"/>
      <c r="CQ36" s="385" t="str">
        <f>IF('各会計、関係団体の財政状況及び健全化判断比率'!BS9="","",'各会計、関係団体の財政状況及び健全化判断比率'!BS9)</f>
        <v>泉大津埠頭</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駐車場事業特別会計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泉北環境整備施設組合（一般会計）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大阪府都市競艇企業団</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大阪府後期高齢者医療広域連合（一般会計）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16</v>
      </c>
      <c r="BX40" s="386"/>
      <c r="BY40" s="385" t="str">
        <f>IF('各会計、関係団体の財政状況及び健全化判断比率'!B74="","",'各会計、関係団体の財政状況及び健全化判断比率'!B74)</f>
        <v>大阪府後期高齢者広域連合（後期高齢者医療特別会計）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17</v>
      </c>
      <c r="BX41" s="386"/>
      <c r="BY41" s="385" t="str">
        <f>IF('各会計、関係団体の財政状況及び健全化判断比率'!B75="","",'各会計、関係団体の財政状況及び健全化判断比率'!B75)</f>
        <v>大阪広域水道企業団（水道企業会計）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18</v>
      </c>
      <c r="BX42" s="386"/>
      <c r="BY42" s="385" t="str">
        <f>IF('各会計、関係団体の財政状況及び健全化判断比率'!B76="","",'各会計、関係団体の財政状況及び健全化判断比率'!B76)</f>
        <v>大阪広域水道企業団（工業用水道事業会計）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wC9bFqkW8x+rkL8KNBmGhIEgzqLmnllCCOoHvv4RXuU4gQ+NibvBM6grujPaS2JMlJCRZySoS62ifBTr1VRnA==" saltValue="UB4rdUZx5agdBaxZLDR3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06" t="s">
        <v>563</v>
      </c>
      <c r="D34" s="1206"/>
      <c r="E34" s="1207"/>
      <c r="F34" s="32" t="s">
        <v>564</v>
      </c>
      <c r="G34" s="33">
        <v>0.19</v>
      </c>
      <c r="H34" s="33">
        <v>0</v>
      </c>
      <c r="I34" s="33" t="s">
        <v>565</v>
      </c>
      <c r="J34" s="34" t="s">
        <v>566</v>
      </c>
      <c r="K34" s="22"/>
      <c r="L34" s="22"/>
      <c r="M34" s="22"/>
      <c r="N34" s="22"/>
      <c r="O34" s="22"/>
      <c r="P34" s="22"/>
    </row>
    <row r="35" spans="1:16" ht="39" customHeight="1" x14ac:dyDescent="0.15">
      <c r="A35" s="22"/>
      <c r="B35" s="35"/>
      <c r="C35" s="1200" t="s">
        <v>567</v>
      </c>
      <c r="D35" s="1201"/>
      <c r="E35" s="1202"/>
      <c r="F35" s="36">
        <v>10</v>
      </c>
      <c r="G35" s="37">
        <v>9.25</v>
      </c>
      <c r="H35" s="37">
        <v>10.83</v>
      </c>
      <c r="I35" s="37">
        <v>11.79</v>
      </c>
      <c r="J35" s="38">
        <v>14.05</v>
      </c>
      <c r="K35" s="22"/>
      <c r="L35" s="22"/>
      <c r="M35" s="22"/>
      <c r="N35" s="22"/>
      <c r="O35" s="22"/>
      <c r="P35" s="22"/>
    </row>
    <row r="36" spans="1:16" ht="39" customHeight="1" x14ac:dyDescent="0.15">
      <c r="A36" s="22"/>
      <c r="B36" s="35"/>
      <c r="C36" s="1200" t="s">
        <v>568</v>
      </c>
      <c r="D36" s="1201"/>
      <c r="E36" s="1202"/>
      <c r="F36" s="36">
        <v>2.23</v>
      </c>
      <c r="G36" s="37">
        <v>1.8</v>
      </c>
      <c r="H36" s="37">
        <v>1.59</v>
      </c>
      <c r="I36" s="37">
        <v>2.66</v>
      </c>
      <c r="J36" s="38">
        <v>2.04</v>
      </c>
      <c r="K36" s="22"/>
      <c r="L36" s="22"/>
      <c r="M36" s="22"/>
      <c r="N36" s="22"/>
      <c r="O36" s="22"/>
      <c r="P36" s="22"/>
    </row>
    <row r="37" spans="1:16" ht="39" customHeight="1" x14ac:dyDescent="0.15">
      <c r="A37" s="22"/>
      <c r="B37" s="35"/>
      <c r="C37" s="1200" t="s">
        <v>569</v>
      </c>
      <c r="D37" s="1201"/>
      <c r="E37" s="1202"/>
      <c r="F37" s="36" t="s">
        <v>570</v>
      </c>
      <c r="G37" s="37" t="s">
        <v>571</v>
      </c>
      <c r="H37" s="37" t="s">
        <v>572</v>
      </c>
      <c r="I37" s="37">
        <v>0.16</v>
      </c>
      <c r="J37" s="38">
        <v>0.83</v>
      </c>
      <c r="K37" s="22"/>
      <c r="L37" s="22"/>
      <c r="M37" s="22"/>
      <c r="N37" s="22"/>
      <c r="O37" s="22"/>
      <c r="P37" s="22"/>
    </row>
    <row r="38" spans="1:16" ht="39" customHeight="1" x14ac:dyDescent="0.15">
      <c r="A38" s="22"/>
      <c r="B38" s="35"/>
      <c r="C38" s="1200" t="s">
        <v>573</v>
      </c>
      <c r="D38" s="1201"/>
      <c r="E38" s="1202"/>
      <c r="F38" s="36">
        <v>0.36</v>
      </c>
      <c r="G38" s="37">
        <v>0.93</v>
      </c>
      <c r="H38" s="37">
        <v>0.37</v>
      </c>
      <c r="I38" s="37">
        <v>0.08</v>
      </c>
      <c r="J38" s="38">
        <v>0.63</v>
      </c>
      <c r="K38" s="22"/>
      <c r="L38" s="22"/>
      <c r="M38" s="22"/>
      <c r="N38" s="22"/>
      <c r="O38" s="22"/>
      <c r="P38" s="22"/>
    </row>
    <row r="39" spans="1:16" ht="39" customHeight="1" x14ac:dyDescent="0.15">
      <c r="A39" s="22"/>
      <c r="B39" s="35"/>
      <c r="C39" s="1200" t="s">
        <v>574</v>
      </c>
      <c r="D39" s="1201"/>
      <c r="E39" s="1202"/>
      <c r="F39" s="36">
        <v>0.24</v>
      </c>
      <c r="G39" s="37">
        <v>0.77</v>
      </c>
      <c r="H39" s="37">
        <v>0.15</v>
      </c>
      <c r="I39" s="37">
        <v>0.73</v>
      </c>
      <c r="J39" s="38">
        <v>0.57999999999999996</v>
      </c>
      <c r="K39" s="22"/>
      <c r="L39" s="22"/>
      <c r="M39" s="22"/>
      <c r="N39" s="22"/>
      <c r="O39" s="22"/>
      <c r="P39" s="22"/>
    </row>
    <row r="40" spans="1:16" ht="39" customHeight="1" x14ac:dyDescent="0.15">
      <c r="A40" s="22"/>
      <c r="B40" s="35"/>
      <c r="C40" s="1200" t="s">
        <v>575</v>
      </c>
      <c r="D40" s="1201"/>
      <c r="E40" s="1202"/>
      <c r="F40" s="36">
        <v>0.15</v>
      </c>
      <c r="G40" s="37">
        <v>0.13</v>
      </c>
      <c r="H40" s="37">
        <v>0.17</v>
      </c>
      <c r="I40" s="37">
        <v>0.16</v>
      </c>
      <c r="J40" s="38">
        <v>0.16</v>
      </c>
      <c r="K40" s="22"/>
      <c r="L40" s="22"/>
      <c r="M40" s="22"/>
      <c r="N40" s="22"/>
      <c r="O40" s="22"/>
      <c r="P40" s="22"/>
    </row>
    <row r="41" spans="1:16" ht="39" customHeight="1" x14ac:dyDescent="0.15">
      <c r="A41" s="22"/>
      <c r="B41" s="35"/>
      <c r="C41" s="1200" t="s">
        <v>576</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577</v>
      </c>
      <c r="D42" s="1201"/>
      <c r="E42" s="1202"/>
      <c r="F42" s="36" t="s">
        <v>578</v>
      </c>
      <c r="G42" s="37" t="s">
        <v>579</v>
      </c>
      <c r="H42" s="37" t="s">
        <v>580</v>
      </c>
      <c r="I42" s="37" t="s">
        <v>581</v>
      </c>
      <c r="J42" s="38" t="s">
        <v>516</v>
      </c>
      <c r="K42" s="22"/>
      <c r="L42" s="22"/>
      <c r="M42" s="22"/>
      <c r="N42" s="22"/>
      <c r="O42" s="22"/>
      <c r="P42" s="22"/>
    </row>
    <row r="43" spans="1:16" ht="39" customHeight="1" thickBot="1" x14ac:dyDescent="0.2">
      <c r="A43" s="22"/>
      <c r="B43" s="40"/>
      <c r="C43" s="1203" t="s">
        <v>582</v>
      </c>
      <c r="D43" s="1204"/>
      <c r="E43" s="1205"/>
      <c r="F43" s="41" t="s">
        <v>516</v>
      </c>
      <c r="G43" s="42" t="s">
        <v>516</v>
      </c>
      <c r="H43" s="42" t="s">
        <v>516</v>
      </c>
      <c r="I43" s="42" t="s">
        <v>516</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Lzi+lkXwjoxvsqC1nsUoldkF8ZkI7CIyFBpCwBXyoSFwM2iXf+XTcK3KaSOcMgpByO3BsrNHMZP5S574fzppA==" saltValue="v9C5Wz44iTHPr5m2gNCd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3358</v>
      </c>
      <c r="L45" s="60">
        <v>3065</v>
      </c>
      <c r="M45" s="60">
        <v>3039</v>
      </c>
      <c r="N45" s="60">
        <v>2977</v>
      </c>
      <c r="O45" s="61">
        <v>2810</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516</v>
      </c>
      <c r="L46" s="64" t="s">
        <v>516</v>
      </c>
      <c r="M46" s="64" t="s">
        <v>516</v>
      </c>
      <c r="N46" s="64" t="s">
        <v>516</v>
      </c>
      <c r="O46" s="65" t="s">
        <v>516</v>
      </c>
      <c r="P46" s="48"/>
      <c r="Q46" s="48"/>
      <c r="R46" s="48"/>
      <c r="S46" s="48"/>
      <c r="T46" s="48"/>
      <c r="U46" s="48"/>
    </row>
    <row r="47" spans="1:21" ht="30.75" customHeight="1" x14ac:dyDescent="0.15">
      <c r="A47" s="48"/>
      <c r="B47" s="1228"/>
      <c r="C47" s="1229"/>
      <c r="D47" s="62"/>
      <c r="E47" s="1210" t="s">
        <v>13</v>
      </c>
      <c r="F47" s="1210"/>
      <c r="G47" s="1210"/>
      <c r="H47" s="1210"/>
      <c r="I47" s="1210"/>
      <c r="J47" s="1211"/>
      <c r="K47" s="63">
        <v>21</v>
      </c>
      <c r="L47" s="64">
        <v>21</v>
      </c>
      <c r="M47" s="64">
        <v>21</v>
      </c>
      <c r="N47" s="64">
        <v>21</v>
      </c>
      <c r="O47" s="65">
        <v>21</v>
      </c>
      <c r="P47" s="48"/>
      <c r="Q47" s="48"/>
      <c r="R47" s="48"/>
      <c r="S47" s="48"/>
      <c r="T47" s="48"/>
      <c r="U47" s="48"/>
    </row>
    <row r="48" spans="1:21" ht="30.75" customHeight="1" x14ac:dyDescent="0.15">
      <c r="A48" s="48"/>
      <c r="B48" s="1228"/>
      <c r="C48" s="1229"/>
      <c r="D48" s="62"/>
      <c r="E48" s="1210" t="s">
        <v>14</v>
      </c>
      <c r="F48" s="1210"/>
      <c r="G48" s="1210"/>
      <c r="H48" s="1210"/>
      <c r="I48" s="1210"/>
      <c r="J48" s="1211"/>
      <c r="K48" s="63">
        <v>2030</v>
      </c>
      <c r="L48" s="64">
        <v>1833</v>
      </c>
      <c r="M48" s="64">
        <v>1582</v>
      </c>
      <c r="N48" s="64">
        <v>1579</v>
      </c>
      <c r="O48" s="65">
        <v>1594</v>
      </c>
      <c r="P48" s="48"/>
      <c r="Q48" s="48"/>
      <c r="R48" s="48"/>
      <c r="S48" s="48"/>
      <c r="T48" s="48"/>
      <c r="U48" s="48"/>
    </row>
    <row r="49" spans="1:21" ht="30.75" customHeight="1" x14ac:dyDescent="0.15">
      <c r="A49" s="48"/>
      <c r="B49" s="1228"/>
      <c r="C49" s="1229"/>
      <c r="D49" s="62"/>
      <c r="E49" s="1210" t="s">
        <v>15</v>
      </c>
      <c r="F49" s="1210"/>
      <c r="G49" s="1210"/>
      <c r="H49" s="1210"/>
      <c r="I49" s="1210"/>
      <c r="J49" s="1211"/>
      <c r="K49" s="63">
        <v>445</v>
      </c>
      <c r="L49" s="64">
        <v>379</v>
      </c>
      <c r="M49" s="64">
        <v>261</v>
      </c>
      <c r="N49" s="64">
        <v>268</v>
      </c>
      <c r="O49" s="65">
        <v>135</v>
      </c>
      <c r="P49" s="48"/>
      <c r="Q49" s="48"/>
      <c r="R49" s="48"/>
      <c r="S49" s="48"/>
      <c r="T49" s="48"/>
      <c r="U49" s="48"/>
    </row>
    <row r="50" spans="1:21" ht="30.75" customHeight="1" x14ac:dyDescent="0.15">
      <c r="A50" s="48"/>
      <c r="B50" s="1228"/>
      <c r="C50" s="1229"/>
      <c r="D50" s="62"/>
      <c r="E50" s="1210" t="s">
        <v>16</v>
      </c>
      <c r="F50" s="1210"/>
      <c r="G50" s="1210"/>
      <c r="H50" s="1210"/>
      <c r="I50" s="1210"/>
      <c r="J50" s="1211"/>
      <c r="K50" s="63">
        <v>527</v>
      </c>
      <c r="L50" s="64">
        <v>383</v>
      </c>
      <c r="M50" s="64">
        <v>373</v>
      </c>
      <c r="N50" s="64">
        <v>371</v>
      </c>
      <c r="O50" s="65">
        <v>340</v>
      </c>
      <c r="P50" s="48"/>
      <c r="Q50" s="48"/>
      <c r="R50" s="48"/>
      <c r="S50" s="48"/>
      <c r="T50" s="48"/>
      <c r="U50" s="48"/>
    </row>
    <row r="51" spans="1:21" ht="30.75" customHeight="1" x14ac:dyDescent="0.15">
      <c r="A51" s="48"/>
      <c r="B51" s="1230"/>
      <c r="C51" s="1231"/>
      <c r="D51" s="66"/>
      <c r="E51" s="1210" t="s">
        <v>17</v>
      </c>
      <c r="F51" s="1210"/>
      <c r="G51" s="1210"/>
      <c r="H51" s="1210"/>
      <c r="I51" s="1210"/>
      <c r="J51" s="1211"/>
      <c r="K51" s="63">
        <v>3</v>
      </c>
      <c r="L51" s="64">
        <v>4</v>
      </c>
      <c r="M51" s="64">
        <v>0</v>
      </c>
      <c r="N51" s="64">
        <v>0</v>
      </c>
      <c r="O51" s="65">
        <v>0</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3510</v>
      </c>
      <c r="L52" s="64">
        <v>3447</v>
      </c>
      <c r="M52" s="64">
        <v>3416</v>
      </c>
      <c r="N52" s="64">
        <v>3525</v>
      </c>
      <c r="O52" s="65">
        <v>3448</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2874</v>
      </c>
      <c r="L53" s="69">
        <v>2238</v>
      </c>
      <c r="M53" s="69">
        <v>1860</v>
      </c>
      <c r="N53" s="69">
        <v>1691</v>
      </c>
      <c r="O53" s="70">
        <v>1452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16" t="s">
        <v>24</v>
      </c>
      <c r="C57" s="1217"/>
      <c r="D57" s="1220" t="s">
        <v>25</v>
      </c>
      <c r="E57" s="1221"/>
      <c r="F57" s="1221"/>
      <c r="G57" s="1221"/>
      <c r="H57" s="1221"/>
      <c r="I57" s="1221"/>
      <c r="J57" s="1222"/>
      <c r="K57" s="82">
        <v>128</v>
      </c>
      <c r="L57" s="83">
        <v>171</v>
      </c>
      <c r="M57" s="83">
        <v>214</v>
      </c>
      <c r="N57" s="83">
        <v>257</v>
      </c>
      <c r="O57" s="84">
        <v>299</v>
      </c>
    </row>
    <row r="58" spans="1:21" ht="31.5" customHeight="1" thickBot="1" x14ac:dyDescent="0.2">
      <c r="B58" s="1218"/>
      <c r="C58" s="1219"/>
      <c r="D58" s="1223" t="s">
        <v>26</v>
      </c>
      <c r="E58" s="1224"/>
      <c r="F58" s="1224"/>
      <c r="G58" s="1224"/>
      <c r="H58" s="1224"/>
      <c r="I58" s="1224"/>
      <c r="J58" s="1225"/>
      <c r="K58" s="85">
        <v>64</v>
      </c>
      <c r="L58" s="86">
        <v>86</v>
      </c>
      <c r="M58" s="86">
        <v>107</v>
      </c>
      <c r="N58" s="86">
        <v>128</v>
      </c>
      <c r="O58" s="87">
        <v>150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H1w2uD4/DJsnpcg0Eumr32gvBeGebt7zwqV4CPvTwDm5e69YvJFhYDYgMULOVy449AYKXCFd4m8eWaV49maGA==" saltValue="g/3StgKyFfuNsV0FOYvk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557</v>
      </c>
      <c r="J40" s="99" t="s">
        <v>558</v>
      </c>
      <c r="K40" s="99" t="s">
        <v>559</v>
      </c>
      <c r="L40" s="99" t="s">
        <v>560</v>
      </c>
      <c r="M40" s="100" t="s">
        <v>561</v>
      </c>
    </row>
    <row r="41" spans="2:13" ht="27.75" customHeight="1" x14ac:dyDescent="0.15">
      <c r="B41" s="1246" t="s">
        <v>29</v>
      </c>
      <c r="C41" s="1247"/>
      <c r="D41" s="101"/>
      <c r="E41" s="1248" t="s">
        <v>30</v>
      </c>
      <c r="F41" s="1248"/>
      <c r="G41" s="1248"/>
      <c r="H41" s="1249"/>
      <c r="I41" s="102">
        <v>31649</v>
      </c>
      <c r="J41" s="103">
        <v>30890</v>
      </c>
      <c r="K41" s="103">
        <v>30459</v>
      </c>
      <c r="L41" s="103">
        <v>30220</v>
      </c>
      <c r="M41" s="104">
        <v>29472</v>
      </c>
    </row>
    <row r="42" spans="2:13" ht="27.75" customHeight="1" x14ac:dyDescent="0.15">
      <c r="B42" s="1236"/>
      <c r="C42" s="1237"/>
      <c r="D42" s="105"/>
      <c r="E42" s="1240" t="s">
        <v>31</v>
      </c>
      <c r="F42" s="1240"/>
      <c r="G42" s="1240"/>
      <c r="H42" s="1241"/>
      <c r="I42" s="106">
        <v>3515</v>
      </c>
      <c r="J42" s="107">
        <v>3132</v>
      </c>
      <c r="K42" s="107">
        <v>2820</v>
      </c>
      <c r="L42" s="107">
        <v>2727</v>
      </c>
      <c r="M42" s="108">
        <v>2437</v>
      </c>
    </row>
    <row r="43" spans="2:13" ht="27.75" customHeight="1" x14ac:dyDescent="0.15">
      <c r="B43" s="1236"/>
      <c r="C43" s="1237"/>
      <c r="D43" s="105"/>
      <c r="E43" s="1240" t="s">
        <v>32</v>
      </c>
      <c r="F43" s="1240"/>
      <c r="G43" s="1240"/>
      <c r="H43" s="1241"/>
      <c r="I43" s="106">
        <v>24255</v>
      </c>
      <c r="J43" s="107">
        <v>23986</v>
      </c>
      <c r="K43" s="107">
        <v>22329</v>
      </c>
      <c r="L43" s="107">
        <v>20274</v>
      </c>
      <c r="M43" s="108">
        <v>18416</v>
      </c>
    </row>
    <row r="44" spans="2:13" ht="27.75" customHeight="1" x14ac:dyDescent="0.15">
      <c r="B44" s="1236"/>
      <c r="C44" s="1237"/>
      <c r="D44" s="105"/>
      <c r="E44" s="1240" t="s">
        <v>33</v>
      </c>
      <c r="F44" s="1240"/>
      <c r="G44" s="1240"/>
      <c r="H44" s="1241"/>
      <c r="I44" s="106">
        <v>1683</v>
      </c>
      <c r="J44" s="107">
        <v>1679</v>
      </c>
      <c r="K44" s="107">
        <v>1510</v>
      </c>
      <c r="L44" s="107">
        <v>1272</v>
      </c>
      <c r="M44" s="108">
        <v>1164</v>
      </c>
    </row>
    <row r="45" spans="2:13" ht="27.75" customHeight="1" x14ac:dyDescent="0.15">
      <c r="B45" s="1236"/>
      <c r="C45" s="1237"/>
      <c r="D45" s="105"/>
      <c r="E45" s="1240" t="s">
        <v>34</v>
      </c>
      <c r="F45" s="1240"/>
      <c r="G45" s="1240"/>
      <c r="H45" s="1241"/>
      <c r="I45" s="106">
        <v>3094</v>
      </c>
      <c r="J45" s="107">
        <v>2757</v>
      </c>
      <c r="K45" s="107">
        <v>2765</v>
      </c>
      <c r="L45" s="107">
        <v>2662</v>
      </c>
      <c r="M45" s="108">
        <v>2735</v>
      </c>
    </row>
    <row r="46" spans="2:13" ht="27.75" customHeight="1" x14ac:dyDescent="0.15">
      <c r="B46" s="1236"/>
      <c r="C46" s="1237"/>
      <c r="D46" s="109"/>
      <c r="E46" s="1240" t="s">
        <v>35</v>
      </c>
      <c r="F46" s="1240"/>
      <c r="G46" s="1240"/>
      <c r="H46" s="1241"/>
      <c r="I46" s="106">
        <v>649</v>
      </c>
      <c r="J46" s="107">
        <v>694</v>
      </c>
      <c r="K46" s="107">
        <v>682</v>
      </c>
      <c r="L46" s="107">
        <v>396</v>
      </c>
      <c r="M46" s="108">
        <v>406</v>
      </c>
    </row>
    <row r="47" spans="2:13" ht="27.75" customHeight="1" x14ac:dyDescent="0.15">
      <c r="B47" s="1236"/>
      <c r="C47" s="1237"/>
      <c r="D47" s="110"/>
      <c r="E47" s="1250" t="s">
        <v>36</v>
      </c>
      <c r="F47" s="1251"/>
      <c r="G47" s="1251"/>
      <c r="H47" s="1252"/>
      <c r="I47" s="106" t="s">
        <v>516</v>
      </c>
      <c r="J47" s="107" t="s">
        <v>516</v>
      </c>
      <c r="K47" s="107" t="s">
        <v>516</v>
      </c>
      <c r="L47" s="107" t="s">
        <v>516</v>
      </c>
      <c r="M47" s="108" t="s">
        <v>516</v>
      </c>
    </row>
    <row r="48" spans="2:13" ht="27.75" customHeight="1" x14ac:dyDescent="0.15">
      <c r="B48" s="1236"/>
      <c r="C48" s="1237"/>
      <c r="D48" s="105"/>
      <c r="E48" s="1240" t="s">
        <v>37</v>
      </c>
      <c r="F48" s="1240"/>
      <c r="G48" s="1240"/>
      <c r="H48" s="1241"/>
      <c r="I48" s="106" t="s">
        <v>516</v>
      </c>
      <c r="J48" s="107" t="s">
        <v>516</v>
      </c>
      <c r="K48" s="107" t="s">
        <v>516</v>
      </c>
      <c r="L48" s="107" t="s">
        <v>516</v>
      </c>
      <c r="M48" s="108" t="s">
        <v>516</v>
      </c>
    </row>
    <row r="49" spans="2:13" ht="27.75" customHeight="1" x14ac:dyDescent="0.15">
      <c r="B49" s="1238"/>
      <c r="C49" s="1239"/>
      <c r="D49" s="105"/>
      <c r="E49" s="1240" t="s">
        <v>38</v>
      </c>
      <c r="F49" s="1240"/>
      <c r="G49" s="1240"/>
      <c r="H49" s="1241"/>
      <c r="I49" s="106" t="s">
        <v>516</v>
      </c>
      <c r="J49" s="107" t="s">
        <v>516</v>
      </c>
      <c r="K49" s="107" t="s">
        <v>516</v>
      </c>
      <c r="L49" s="107" t="s">
        <v>516</v>
      </c>
      <c r="M49" s="108" t="s">
        <v>516</v>
      </c>
    </row>
    <row r="50" spans="2:13" ht="27.75" customHeight="1" x14ac:dyDescent="0.15">
      <c r="B50" s="1234" t="s">
        <v>39</v>
      </c>
      <c r="C50" s="1235"/>
      <c r="D50" s="111"/>
      <c r="E50" s="1240" t="s">
        <v>40</v>
      </c>
      <c r="F50" s="1240"/>
      <c r="G50" s="1240"/>
      <c r="H50" s="1241"/>
      <c r="I50" s="106">
        <v>2622</v>
      </c>
      <c r="J50" s="107">
        <v>2750</v>
      </c>
      <c r="K50" s="107">
        <v>3379</v>
      </c>
      <c r="L50" s="107">
        <v>4654</v>
      </c>
      <c r="M50" s="108">
        <v>5677</v>
      </c>
    </row>
    <row r="51" spans="2:13" ht="27.75" customHeight="1" x14ac:dyDescent="0.15">
      <c r="B51" s="1236"/>
      <c r="C51" s="1237"/>
      <c r="D51" s="105"/>
      <c r="E51" s="1240" t="s">
        <v>41</v>
      </c>
      <c r="F51" s="1240"/>
      <c r="G51" s="1240"/>
      <c r="H51" s="1241"/>
      <c r="I51" s="106">
        <v>8059</v>
      </c>
      <c r="J51" s="107">
        <v>7980</v>
      </c>
      <c r="K51" s="107">
        <v>8406</v>
      </c>
      <c r="L51" s="107">
        <v>8674</v>
      </c>
      <c r="M51" s="108">
        <v>8878</v>
      </c>
    </row>
    <row r="52" spans="2:13" ht="27.75" customHeight="1" x14ac:dyDescent="0.15">
      <c r="B52" s="1238"/>
      <c r="C52" s="1239"/>
      <c r="D52" s="105"/>
      <c r="E52" s="1240" t="s">
        <v>42</v>
      </c>
      <c r="F52" s="1240"/>
      <c r="G52" s="1240"/>
      <c r="H52" s="1241"/>
      <c r="I52" s="106">
        <v>32562</v>
      </c>
      <c r="J52" s="107">
        <v>32595</v>
      </c>
      <c r="K52" s="107">
        <v>32173</v>
      </c>
      <c r="L52" s="107">
        <v>31419</v>
      </c>
      <c r="M52" s="108">
        <v>30484</v>
      </c>
    </row>
    <row r="53" spans="2:13" ht="27.75" customHeight="1" thickBot="1" x14ac:dyDescent="0.2">
      <c r="B53" s="1242" t="s">
        <v>43</v>
      </c>
      <c r="C53" s="1243"/>
      <c r="D53" s="112"/>
      <c r="E53" s="1244" t="s">
        <v>44</v>
      </c>
      <c r="F53" s="1244"/>
      <c r="G53" s="1244"/>
      <c r="H53" s="1245"/>
      <c r="I53" s="113">
        <v>21602</v>
      </c>
      <c r="J53" s="114">
        <v>19812</v>
      </c>
      <c r="K53" s="114">
        <v>16606</v>
      </c>
      <c r="L53" s="114">
        <v>12805</v>
      </c>
      <c r="M53" s="115">
        <v>9591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XPzc9FvPfWSuwVw8JKUPqkl/XXZPKvQKiRSW8QnGR038d+yPIeecM9K4IEu4WO2aiOeZUhEgXF+9jpid52OuQ==" saltValue="Xy3yZQ4TFpYv6tBuPcti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23622047244094491"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61" t="s">
        <v>47</v>
      </c>
      <c r="D55" s="1261"/>
      <c r="E55" s="1262"/>
      <c r="F55" s="127">
        <v>1122</v>
      </c>
      <c r="G55" s="127">
        <v>1581</v>
      </c>
      <c r="H55" s="128">
        <v>2228</v>
      </c>
    </row>
    <row r="56" spans="2:8" ht="52.5" customHeight="1" x14ac:dyDescent="0.15">
      <c r="B56" s="129"/>
      <c r="C56" s="1263" t="s">
        <v>48</v>
      </c>
      <c r="D56" s="1263"/>
      <c r="E56" s="1264"/>
      <c r="F56" s="130" t="s">
        <v>516</v>
      </c>
      <c r="G56" s="130" t="s">
        <v>516</v>
      </c>
      <c r="H56" s="131" t="s">
        <v>516</v>
      </c>
    </row>
    <row r="57" spans="2:8" ht="53.25" customHeight="1" x14ac:dyDescent="0.15">
      <c r="B57" s="129"/>
      <c r="C57" s="1265" t="s">
        <v>49</v>
      </c>
      <c r="D57" s="1265"/>
      <c r="E57" s="1266"/>
      <c r="F57" s="132">
        <v>2210</v>
      </c>
      <c r="G57" s="132">
        <v>2958</v>
      </c>
      <c r="H57" s="133">
        <v>3170</v>
      </c>
    </row>
    <row r="58" spans="2:8" ht="45.75" customHeight="1" x14ac:dyDescent="0.15">
      <c r="B58" s="134"/>
      <c r="C58" s="1253" t="s">
        <v>588</v>
      </c>
      <c r="D58" s="1254"/>
      <c r="E58" s="1255"/>
      <c r="F58" s="135">
        <v>12</v>
      </c>
      <c r="G58" s="135">
        <v>359</v>
      </c>
      <c r="H58" s="136">
        <v>464</v>
      </c>
    </row>
    <row r="59" spans="2:8" ht="45.75" customHeight="1" x14ac:dyDescent="0.15">
      <c r="B59" s="134"/>
      <c r="C59" s="1253" t="s">
        <v>589</v>
      </c>
      <c r="D59" s="1254"/>
      <c r="E59" s="1255"/>
      <c r="F59" s="135">
        <v>422</v>
      </c>
      <c r="G59" s="135">
        <v>422</v>
      </c>
      <c r="H59" s="136">
        <v>422</v>
      </c>
    </row>
    <row r="60" spans="2:8" ht="45.75" customHeight="1" x14ac:dyDescent="0.15">
      <c r="B60" s="134"/>
      <c r="C60" s="1253" t="s">
        <v>590</v>
      </c>
      <c r="D60" s="1254"/>
      <c r="E60" s="1255"/>
      <c r="F60" s="135">
        <v>81</v>
      </c>
      <c r="G60" s="135">
        <v>231</v>
      </c>
      <c r="H60" s="136">
        <v>398</v>
      </c>
    </row>
    <row r="61" spans="2:8" ht="45.75" customHeight="1" x14ac:dyDescent="0.15">
      <c r="B61" s="134"/>
      <c r="C61" s="1253" t="s">
        <v>591</v>
      </c>
      <c r="D61" s="1254"/>
      <c r="E61" s="1255"/>
      <c r="F61" s="135">
        <v>207</v>
      </c>
      <c r="G61" s="135">
        <v>287</v>
      </c>
      <c r="H61" s="136">
        <v>365</v>
      </c>
    </row>
    <row r="62" spans="2:8" ht="45.75" customHeight="1" thickBot="1" x14ac:dyDescent="0.2">
      <c r="B62" s="137"/>
      <c r="C62" s="1256" t="s">
        <v>592</v>
      </c>
      <c r="D62" s="1257"/>
      <c r="E62" s="1258"/>
      <c r="F62" s="138">
        <v>159</v>
      </c>
      <c r="G62" s="138">
        <v>360</v>
      </c>
      <c r="H62" s="139">
        <v>360</v>
      </c>
    </row>
    <row r="63" spans="2:8" ht="52.5" customHeight="1" thickBot="1" x14ac:dyDescent="0.2">
      <c r="B63" s="140"/>
      <c r="C63" s="1259" t="s">
        <v>50</v>
      </c>
      <c r="D63" s="1259"/>
      <c r="E63" s="1260"/>
      <c r="F63" s="141">
        <v>3333</v>
      </c>
      <c r="G63" s="141">
        <v>4539</v>
      </c>
      <c r="H63" s="142">
        <v>5398</v>
      </c>
    </row>
    <row r="64" spans="2:8" ht="15" customHeight="1" x14ac:dyDescent="0.15"/>
    <row r="65" ht="0" hidden="1" customHeight="1" x14ac:dyDescent="0.15"/>
    <row r="66" ht="0" hidden="1" customHeight="1" x14ac:dyDescent="0.15"/>
  </sheetData>
  <sheetProtection algorithmName="SHA-512" hashValue="zUKJ9k5+fQkd/WAREkadWVBMatMbEVePMpMYL3Nm0Ww3eJ17jIDp9gfg4m4YUWbP6ksMk36vjHLWcKucaiwYiw==" saltValue="BHmpWFvrg63csO6R/sPH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23622047244094491"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554</v>
      </c>
      <c r="G2" s="156"/>
      <c r="H2" s="157"/>
    </row>
    <row r="3" spans="1:8" x14ac:dyDescent="0.15">
      <c r="A3" s="153" t="s">
        <v>547</v>
      </c>
      <c r="B3" s="158"/>
      <c r="C3" s="159"/>
      <c r="D3" s="160">
        <v>31044</v>
      </c>
      <c r="E3" s="161"/>
      <c r="F3" s="162">
        <v>66255</v>
      </c>
      <c r="G3" s="163"/>
      <c r="H3" s="164"/>
    </row>
    <row r="4" spans="1:8" x14ac:dyDescent="0.15">
      <c r="A4" s="165"/>
      <c r="B4" s="166"/>
      <c r="C4" s="167"/>
      <c r="D4" s="168">
        <v>9861</v>
      </c>
      <c r="E4" s="169"/>
      <c r="F4" s="170">
        <v>31822</v>
      </c>
      <c r="G4" s="171"/>
      <c r="H4" s="172"/>
    </row>
    <row r="5" spans="1:8" x14ac:dyDescent="0.15">
      <c r="A5" s="153" t="s">
        <v>549</v>
      </c>
      <c r="B5" s="158"/>
      <c r="C5" s="159"/>
      <c r="D5" s="160">
        <v>29250</v>
      </c>
      <c r="E5" s="161"/>
      <c r="F5" s="162">
        <v>47278</v>
      </c>
      <c r="G5" s="163"/>
      <c r="H5" s="164"/>
    </row>
    <row r="6" spans="1:8" x14ac:dyDescent="0.15">
      <c r="A6" s="165"/>
      <c r="B6" s="166"/>
      <c r="C6" s="167"/>
      <c r="D6" s="168">
        <v>9774</v>
      </c>
      <c r="E6" s="169"/>
      <c r="F6" s="170">
        <v>24096</v>
      </c>
      <c r="G6" s="171"/>
      <c r="H6" s="172"/>
    </row>
    <row r="7" spans="1:8" x14ac:dyDescent="0.15">
      <c r="A7" s="153" t="s">
        <v>550</v>
      </c>
      <c r="B7" s="158"/>
      <c r="C7" s="159"/>
      <c r="D7" s="160">
        <v>36660</v>
      </c>
      <c r="E7" s="161"/>
      <c r="F7" s="162">
        <v>44504</v>
      </c>
      <c r="G7" s="163"/>
      <c r="H7" s="164"/>
    </row>
    <row r="8" spans="1:8" x14ac:dyDescent="0.15">
      <c r="A8" s="165"/>
      <c r="B8" s="166"/>
      <c r="C8" s="167"/>
      <c r="D8" s="168">
        <v>23054</v>
      </c>
      <c r="E8" s="169"/>
      <c r="F8" s="170">
        <v>25876</v>
      </c>
      <c r="G8" s="171"/>
      <c r="H8" s="172"/>
    </row>
    <row r="9" spans="1:8" x14ac:dyDescent="0.15">
      <c r="A9" s="153" t="s">
        <v>551</v>
      </c>
      <c r="B9" s="158"/>
      <c r="C9" s="159"/>
      <c r="D9" s="160">
        <v>31893</v>
      </c>
      <c r="E9" s="161"/>
      <c r="F9" s="162">
        <v>47820</v>
      </c>
      <c r="G9" s="163"/>
      <c r="H9" s="164"/>
    </row>
    <row r="10" spans="1:8" x14ac:dyDescent="0.15">
      <c r="A10" s="165"/>
      <c r="B10" s="166"/>
      <c r="C10" s="167"/>
      <c r="D10" s="168">
        <v>26796</v>
      </c>
      <c r="E10" s="169"/>
      <c r="F10" s="170">
        <v>25855</v>
      </c>
      <c r="G10" s="171"/>
      <c r="H10" s="172"/>
    </row>
    <row r="11" spans="1:8" x14ac:dyDescent="0.15">
      <c r="A11" s="153" t="s">
        <v>552</v>
      </c>
      <c r="B11" s="158"/>
      <c r="C11" s="159"/>
      <c r="D11" s="160">
        <v>12206</v>
      </c>
      <c r="E11" s="161"/>
      <c r="F11" s="162">
        <v>41934</v>
      </c>
      <c r="G11" s="163"/>
      <c r="H11" s="164"/>
    </row>
    <row r="12" spans="1:8" x14ac:dyDescent="0.15">
      <c r="A12" s="165"/>
      <c r="B12" s="166"/>
      <c r="C12" s="173"/>
      <c r="D12" s="168">
        <v>8625</v>
      </c>
      <c r="E12" s="169"/>
      <c r="F12" s="170">
        <v>23352</v>
      </c>
      <c r="G12" s="171"/>
      <c r="H12" s="172"/>
    </row>
    <row r="13" spans="1:8" x14ac:dyDescent="0.15">
      <c r="A13" s="153"/>
      <c r="B13" s="158"/>
      <c r="C13" s="174"/>
      <c r="D13" s="175">
        <v>28211</v>
      </c>
      <c r="E13" s="176"/>
      <c r="F13" s="177">
        <v>49558</v>
      </c>
      <c r="G13" s="178"/>
      <c r="H13" s="164"/>
    </row>
    <row r="14" spans="1:8" x14ac:dyDescent="0.15">
      <c r="A14" s="165"/>
      <c r="B14" s="166"/>
      <c r="C14" s="167"/>
      <c r="D14" s="168">
        <v>15622</v>
      </c>
      <c r="E14" s="169"/>
      <c r="F14" s="170">
        <v>26200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2.2400000000000002</v>
      </c>
      <c r="C19" s="179">
        <f>ROUND(VALUE(SUBSTITUTE(実質収支比率等に係る経年分析!G$48,"▲","-")),2)</f>
        <v>1.8</v>
      </c>
      <c r="D19" s="179">
        <f>ROUND(VALUE(SUBSTITUTE(実質収支比率等に係る経年分析!H$48,"▲","-")),2)</f>
        <v>1.59</v>
      </c>
      <c r="E19" s="179">
        <f>ROUND(VALUE(SUBSTITUTE(実質収支比率等に係る経年分析!I$48,"▲","-")),2)</f>
        <v>2.67</v>
      </c>
      <c r="F19" s="179">
        <f>ROUND(VALUE(SUBSTITUTE(実質収支比率等に係る経年分析!J$48,"▲","-")),2)</f>
        <v>2.04</v>
      </c>
    </row>
    <row r="20" spans="1:11" x14ac:dyDescent="0.15">
      <c r="A20" s="179" t="s">
        <v>54</v>
      </c>
      <c r="B20" s="179">
        <f>ROUND(VALUE(SUBSTITUTE(実質収支比率等に係る経年分析!F$47,"▲","-")),2)</f>
        <v>5.86</v>
      </c>
      <c r="C20" s="179">
        <f>ROUND(VALUE(SUBSTITUTE(実質収支比率等に係る経年分析!G$47,"▲","-")),2)</f>
        <v>5.41</v>
      </c>
      <c r="D20" s="179">
        <f>ROUND(VALUE(SUBSTITUTE(実質収支比率等に係る経年分析!H$47,"▲","-")),2)</f>
        <v>6.79</v>
      </c>
      <c r="E20" s="179">
        <f>ROUND(VALUE(SUBSTITUTE(実質収支比率等に係る経年分析!I$47,"▲","-")),2)</f>
        <v>9.5399999999999991</v>
      </c>
      <c r="F20" s="179">
        <f>ROUND(VALUE(SUBSTITUTE(実質収支比率等に係る経年分析!J$47,"▲","-")),2)</f>
        <v>13.39</v>
      </c>
    </row>
    <row r="21" spans="1:11" x14ac:dyDescent="0.15">
      <c r="A21" s="179" t="s">
        <v>55</v>
      </c>
      <c r="B21" s="179">
        <f>IF(ISNUMBER(VALUE(SUBSTITUTE(実質収支比率等に係る経年分析!F$49,"▲","-"))),ROUND(VALUE(SUBSTITUTE(実質収支比率等に係る経年分析!F$49,"▲","-")),2),NA())</f>
        <v>0.09</v>
      </c>
      <c r="C21" s="179">
        <f>IF(ISNUMBER(VALUE(SUBSTITUTE(実質収支比率等に係る経年分析!G$49,"▲","-"))),ROUND(VALUE(SUBSTITUTE(実質収支比率等に係る経年分析!G$49,"▲","-")),2),NA())</f>
        <v>-0.73</v>
      </c>
      <c r="D21" s="179">
        <f>IF(ISNUMBER(VALUE(SUBSTITUTE(実質収支比率等に係る経年分析!H$49,"▲","-"))),ROUND(VALUE(SUBSTITUTE(実質収支比率等に係る経年分析!H$49,"▲","-")),2),NA())</f>
        <v>1.02</v>
      </c>
      <c r="E21" s="179">
        <f>IF(ISNUMBER(VALUE(SUBSTITUTE(実質収支比率等に係る経年分析!I$49,"▲","-"))),ROUND(VALUE(SUBSTITUTE(実質収支比率等に係る経年分析!I$49,"▲","-")),2),NA())</f>
        <v>3.85</v>
      </c>
      <c r="F21" s="179">
        <f>IF(ISNUMBER(VALUE(SUBSTITUTE(実質収支比率等に係る経年分析!J$49,"▲","-"))),ROUND(VALUE(SUBSTITUTE(実質収支比率等に係る経年分析!J$49,"▲","-")),2),NA())</f>
        <v>3.27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3.36</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2.63</v>
      </c>
      <c r="E28" s="180" t="e">
        <f>IF(ROUND(VALUE(SUBSTITUTE(連結実質赤字比率に係る赤字・黒字の構成分析!G$42,"▲", "-")), 2) &gt;= 0, ABS(ROUND(VALUE(SUBSTITUTE(連結実質赤字比率に係る赤字・黒字の構成分析!G$42,"▲", "-")), 2)), NA())</f>
        <v>#N/A</v>
      </c>
      <c r="F28" s="180">
        <f>IF(ROUND(VALUE(SUBSTITUTE(連結実質赤字比率に係る赤字・黒字の構成分析!H$42,"▲", "-")), 2) &lt; 0, ABS(ROUND(VALUE(SUBSTITUTE(連結実質赤字比率に係る赤字・黒字の構成分析!H$42,"▲", "-")), 2)), NA())</f>
        <v>1.67</v>
      </c>
      <c r="G28" s="180" t="e">
        <f>IF(ROUND(VALUE(SUBSTITUTE(連結実質赤字比率に係る赤字・黒字の構成分析!H$42,"▲", "-")), 2) &gt;= 0, ABS(ROUND(VALUE(SUBSTITUTE(連結実質赤字比率に係る赤字・黒字の構成分析!H$42,"▲", "-")), 2)), NA())</f>
        <v>#N/A</v>
      </c>
      <c r="H28" s="180">
        <f>IF(ROUND(VALUE(SUBSTITUTE(連結実質赤字比率に係る赤字・黒字の構成分析!I$42,"▲", "-")), 2) &lt; 0, ABS(ROUND(VALUE(SUBSTITUTE(連結実質赤字比率に係る赤字・黒字の構成分析!I$42,"▲", "-")), 2)), NA())</f>
        <v>0.61</v>
      </c>
      <c r="I28" s="180" t="e">
        <f>IF(ROUND(VALUE(SUBSTITUTE(連結実質赤字比率に係る赤字・黒字の構成分析!I$42,"▲", "-")), 2) &gt;= 0, ABS(ROUND(VALUE(SUBSTITUTE(連結実質赤字比率に係る赤字・黒字の構成分析!I$42,"▲", "-")), 2)), NA())</f>
        <v>#N/A</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0.16</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0.57999999999999996</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0.63</v>
      </c>
    </row>
    <row r="33" spans="1:16" x14ac:dyDescent="0.15">
      <c r="A33" s="180" t="str">
        <f>IF(連結実質赤字比率に係る赤字・黒字の構成分析!C$37="",NA(),連結実質赤字比率に係る赤字・黒字の構成分析!C$37)</f>
        <v>国民健康保険事業特別会計</v>
      </c>
      <c r="B33" s="180">
        <f>IF(ROUND(VALUE(SUBSTITUTE(連結実質赤字比率に係る赤字・黒字の構成分析!F$37,"▲", "-")), 2) &lt; 0, ABS(ROUND(VALUE(SUBSTITUTE(連結実質赤字比率に係る赤字・黒字の構成分析!F$37,"▲", "-")), 2)), NA())</f>
        <v>2.57</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0.59</v>
      </c>
      <c r="E33" s="180" t="e">
        <f>IF(ROUND(VALUE(SUBSTITUTE(連結実質赤字比率に係る赤字・黒字の構成分析!G$37,"▲", "-")), 2) &gt;= 0, ABS(ROUND(VALUE(SUBSTITUTE(連結実質赤字比率に係る赤字・黒字の構成分析!G$37,"▲", "-")), 2)), NA())</f>
        <v>#N/A</v>
      </c>
      <c r="F33" s="180">
        <f>IF(ROUND(VALUE(SUBSTITUTE(連結実質赤字比率に係る赤字・黒字の構成分析!H$37,"▲", "-")), 2) &lt; 0, ABS(ROUND(VALUE(SUBSTITUTE(連結実質赤字比率に係る赤字・黒字の構成分析!H$37,"▲", "-")), 2)), NA())</f>
        <v>0.31</v>
      </c>
      <c r="G33" s="180" t="e">
        <f>IF(ROUND(VALUE(SUBSTITUTE(連結実質赤字比率に係る赤字・黒字の構成分析!H$37,"▲", "-")), 2) &gt;= 0, ABS(ROUND(VALUE(SUBSTITUTE(連結実質赤字比率に係る赤字・黒字の構成分析!H$37,"▲", "-")), 2)), NA())</f>
        <v>#N/A</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2.04</v>
      </c>
    </row>
    <row r="35" spans="1:16" x14ac:dyDescent="0.15">
      <c r="A35" s="180" t="str">
        <f>IF(連結実質赤字比率に係る赤字・黒字の構成分析!C$35="",NA(),連結実質赤字比率に係る赤字・黒字の構成分析!C$35)</f>
        <v>泉大津市水道事業会計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10.83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11.79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14.05</v>
      </c>
    </row>
    <row r="36" spans="1:16" x14ac:dyDescent="0.15">
      <c r="A36" s="180" t="str">
        <f>IF(連結実質赤字比率に係る赤字・黒字の構成分析!C$34="",NA(),連結実質赤字比率に係る赤字・黒字の構成分析!C$34)</f>
        <v>泉大津市病院事業会計</v>
      </c>
      <c r="B36" s="180">
        <f>IF(ROUND(VALUE(SUBSTITUTE(連結実質赤字比率に係る赤字・黒字の構成分析!F$34,"▲", "-")), 2) &lt; 0, ABS(ROUND(VALUE(SUBSTITUTE(連結実質赤字比率に係る赤字・黒字の構成分析!F$34,"▲", "-")), 2)), NA())</f>
        <v>1.3</v>
      </c>
      <c r="C36" s="180" t="e">
        <f>IF(ROUND(VALUE(SUBSTITUTE(連結実質赤字比率に係る赤字・黒字の構成分析!F$34,"▲", "-")), 2) &gt;= 0, ABS(ROUND(VALUE(SUBSTITUTE(連結実質赤字比率に係る赤字・黒字の構成分析!F$34,"▲", "-")), 2)), NA())</f>
        <v>#N/A</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0.19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f>IF(ROUND(VALUE(SUBSTITUTE(連結実質赤字比率に係る赤字・黒字の構成分析!I$34,"▲", "-")), 2) &lt; 0, ABS(ROUND(VALUE(SUBSTITUTE(連結実質赤字比率に係る赤字・黒字の構成分析!I$34,"▲", "-")), 2)), NA())</f>
        <v>2.56</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2.72</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3510</v>
      </c>
      <c r="E42" s="181"/>
      <c r="F42" s="181"/>
      <c r="G42" s="181">
        <f>'実質公債費比率（分子）の構造'!L$52</f>
        <v>3447</v>
      </c>
      <c r="H42" s="181"/>
      <c r="I42" s="181"/>
      <c r="J42" s="181">
        <f>'実質公債費比率（分子）の構造'!M$52</f>
        <v>3416</v>
      </c>
      <c r="K42" s="181"/>
      <c r="L42" s="181"/>
      <c r="M42" s="181">
        <f>'実質公債費比率（分子）の構造'!N$52</f>
        <v>3525</v>
      </c>
      <c r="N42" s="181"/>
      <c r="O42" s="181"/>
      <c r="P42" s="181">
        <f>'実質公債費比率（分子）の構造'!O$52</f>
        <v>3448</v>
      </c>
    </row>
    <row r="43" spans="1:16" x14ac:dyDescent="0.15">
      <c r="A43" s="181" t="s">
        <v>63</v>
      </c>
      <c r="B43" s="181">
        <f>'実質公債費比率（分子）の構造'!K$51</f>
        <v>3</v>
      </c>
      <c r="C43" s="181"/>
      <c r="D43" s="181"/>
      <c r="E43" s="181">
        <f>'実質公債費比率（分子）の構造'!L$51</f>
        <v>4</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527</v>
      </c>
      <c r="C44" s="181"/>
      <c r="D44" s="181"/>
      <c r="E44" s="181">
        <f>'実質公債費比率（分子）の構造'!L$50</f>
        <v>383</v>
      </c>
      <c r="F44" s="181"/>
      <c r="G44" s="181"/>
      <c r="H44" s="181">
        <f>'実質公債費比率（分子）の構造'!M$50</f>
        <v>373</v>
      </c>
      <c r="I44" s="181"/>
      <c r="J44" s="181"/>
      <c r="K44" s="181">
        <f>'実質公債費比率（分子）の構造'!N$50</f>
        <v>371</v>
      </c>
      <c r="L44" s="181"/>
      <c r="M44" s="181"/>
      <c r="N44" s="181">
        <f>'実質公債費比率（分子）の構造'!O$50</f>
        <v>340</v>
      </c>
      <c r="O44" s="181"/>
      <c r="P44" s="181"/>
    </row>
    <row r="45" spans="1:16" x14ac:dyDescent="0.15">
      <c r="A45" s="181" t="s">
        <v>65</v>
      </c>
      <c r="B45" s="181">
        <f>'実質公債費比率（分子）の構造'!K$49</f>
        <v>445</v>
      </c>
      <c r="C45" s="181"/>
      <c r="D45" s="181"/>
      <c r="E45" s="181">
        <f>'実質公債費比率（分子）の構造'!L$49</f>
        <v>379</v>
      </c>
      <c r="F45" s="181"/>
      <c r="G45" s="181"/>
      <c r="H45" s="181">
        <f>'実質公債費比率（分子）の構造'!M$49</f>
        <v>261</v>
      </c>
      <c r="I45" s="181"/>
      <c r="J45" s="181"/>
      <c r="K45" s="181">
        <f>'実質公債費比率（分子）の構造'!N$49</f>
        <v>268</v>
      </c>
      <c r="L45" s="181"/>
      <c r="M45" s="181"/>
      <c r="N45" s="181">
        <f>'実質公債費比率（分子）の構造'!O$49</f>
        <v>135</v>
      </c>
      <c r="O45" s="181"/>
      <c r="P45" s="181"/>
    </row>
    <row r="46" spans="1:16" x14ac:dyDescent="0.15">
      <c r="A46" s="181" t="s">
        <v>66</v>
      </c>
      <c r="B46" s="181">
        <f>'実質公債費比率（分子）の構造'!K$48</f>
        <v>2030</v>
      </c>
      <c r="C46" s="181"/>
      <c r="D46" s="181"/>
      <c r="E46" s="181">
        <f>'実質公債費比率（分子）の構造'!L$48</f>
        <v>1833</v>
      </c>
      <c r="F46" s="181"/>
      <c r="G46" s="181"/>
      <c r="H46" s="181">
        <f>'実質公債費比率（分子）の構造'!M$48</f>
        <v>1582</v>
      </c>
      <c r="I46" s="181"/>
      <c r="J46" s="181"/>
      <c r="K46" s="181">
        <f>'実質公債費比率（分子）の構造'!N$48</f>
        <v>1579</v>
      </c>
      <c r="L46" s="181"/>
      <c r="M46" s="181"/>
      <c r="N46" s="181">
        <f>'実質公債費比率（分子）の構造'!O$48</f>
        <v>1594</v>
      </c>
      <c r="O46" s="181"/>
      <c r="P46" s="181"/>
    </row>
    <row r="47" spans="1:16" x14ac:dyDescent="0.15">
      <c r="A47" s="181" t="s">
        <v>67</v>
      </c>
      <c r="B47" s="181">
        <f>'実質公債費比率（分子）の構造'!K$47</f>
        <v>21</v>
      </c>
      <c r="C47" s="181"/>
      <c r="D47" s="181"/>
      <c r="E47" s="181">
        <f>'実質公債費比率（分子）の構造'!L$47</f>
        <v>21</v>
      </c>
      <c r="F47" s="181"/>
      <c r="G47" s="181"/>
      <c r="H47" s="181">
        <f>'実質公債費比率（分子）の構造'!M$47</f>
        <v>21</v>
      </c>
      <c r="I47" s="181"/>
      <c r="J47" s="181"/>
      <c r="K47" s="181">
        <f>'実質公債費比率（分子）の構造'!N$47</f>
        <v>21</v>
      </c>
      <c r="L47" s="181"/>
      <c r="M47" s="181"/>
      <c r="N47" s="181">
        <f>'実質公債費比率（分子）の構造'!O$47</f>
        <v>21</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3358</v>
      </c>
      <c r="C49" s="181"/>
      <c r="D49" s="181"/>
      <c r="E49" s="181">
        <f>'実質公債費比率（分子）の構造'!L$45</f>
        <v>3065</v>
      </c>
      <c r="F49" s="181"/>
      <c r="G49" s="181"/>
      <c r="H49" s="181">
        <f>'実質公債費比率（分子）の構造'!M$45</f>
        <v>3039</v>
      </c>
      <c r="I49" s="181"/>
      <c r="J49" s="181"/>
      <c r="K49" s="181">
        <f>'実質公債費比率（分子）の構造'!N$45</f>
        <v>2977</v>
      </c>
      <c r="L49" s="181"/>
      <c r="M49" s="181"/>
      <c r="N49" s="181">
        <f>'実質公債費比率（分子）の構造'!O$45</f>
        <v>2810</v>
      </c>
      <c r="O49" s="181"/>
      <c r="P49" s="181"/>
    </row>
    <row r="50" spans="1:16" x14ac:dyDescent="0.15">
      <c r="A50" s="181" t="s">
        <v>70</v>
      </c>
      <c r="B50" s="181" t="e">
        <f>NA()</f>
        <v>#N/A</v>
      </c>
      <c r="C50" s="181">
        <f>IF(ISNUMBER('実質公債費比率（分子）の構造'!K$53),'実質公債費比率（分子）の構造'!K$53,NA())</f>
        <v>2874</v>
      </c>
      <c r="D50" s="181" t="e">
        <f>NA()</f>
        <v>#N/A</v>
      </c>
      <c r="E50" s="181" t="e">
        <f>NA()</f>
        <v>#N/A</v>
      </c>
      <c r="F50" s="181">
        <f>IF(ISNUMBER('実質公債費比率（分子）の構造'!L$53),'実質公債費比率（分子）の構造'!L$53,NA())</f>
        <v>2238</v>
      </c>
      <c r="G50" s="181" t="e">
        <f>NA()</f>
        <v>#N/A</v>
      </c>
      <c r="H50" s="181" t="e">
        <f>NA()</f>
        <v>#N/A</v>
      </c>
      <c r="I50" s="181">
        <f>IF(ISNUMBER('実質公債費比率（分子）の構造'!M$53),'実質公債費比率（分子）の構造'!M$53,NA())</f>
        <v>1860</v>
      </c>
      <c r="J50" s="181" t="e">
        <f>NA()</f>
        <v>#N/A</v>
      </c>
      <c r="K50" s="181" t="e">
        <f>NA()</f>
        <v>#N/A</v>
      </c>
      <c r="L50" s="181">
        <f>IF(ISNUMBER('実質公債費比率（分子）の構造'!N$53),'実質公債費比率（分子）の構造'!N$53,NA())</f>
        <v>1691</v>
      </c>
      <c r="M50" s="181" t="e">
        <f>NA()</f>
        <v>#N/A</v>
      </c>
      <c r="N50" s="181" t="e">
        <f>NA()</f>
        <v>#N/A</v>
      </c>
      <c r="O50" s="181">
        <f>IF(ISNUMBER('実質公債費比率（分子）の構造'!O$53),'実質公債費比率（分子）の構造'!O$53,NA())</f>
        <v>1452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32562</v>
      </c>
      <c r="E56" s="180"/>
      <c r="F56" s="180"/>
      <c r="G56" s="180">
        <f>'将来負担比率（分子）の構造'!J$52</f>
        <v>32595</v>
      </c>
      <c r="H56" s="180"/>
      <c r="I56" s="180"/>
      <c r="J56" s="180">
        <f>'将来負担比率（分子）の構造'!K$52</f>
        <v>32173</v>
      </c>
      <c r="K56" s="180"/>
      <c r="L56" s="180"/>
      <c r="M56" s="180">
        <f>'将来負担比率（分子）の構造'!L$52</f>
        <v>31419</v>
      </c>
      <c r="N56" s="180"/>
      <c r="O56" s="180"/>
      <c r="P56" s="180">
        <f>'将来負担比率（分子）の構造'!M$52</f>
        <v>30484</v>
      </c>
    </row>
    <row r="57" spans="1:16" x14ac:dyDescent="0.15">
      <c r="A57" s="180" t="s">
        <v>41</v>
      </c>
      <c r="B57" s="180"/>
      <c r="C57" s="180"/>
      <c r="D57" s="180">
        <f>'将来負担比率（分子）の構造'!I$51</f>
        <v>8059</v>
      </c>
      <c r="E57" s="180"/>
      <c r="F57" s="180"/>
      <c r="G57" s="180">
        <f>'将来負担比率（分子）の構造'!J$51</f>
        <v>7980</v>
      </c>
      <c r="H57" s="180"/>
      <c r="I57" s="180"/>
      <c r="J57" s="180">
        <f>'将来負担比率（分子）の構造'!K$51</f>
        <v>8406</v>
      </c>
      <c r="K57" s="180"/>
      <c r="L57" s="180"/>
      <c r="M57" s="180">
        <f>'将来負担比率（分子）の構造'!L$51</f>
        <v>8674</v>
      </c>
      <c r="N57" s="180"/>
      <c r="O57" s="180"/>
      <c r="P57" s="180">
        <f>'将来負担比率（分子）の構造'!M$51</f>
        <v>8878</v>
      </c>
    </row>
    <row r="58" spans="1:16" x14ac:dyDescent="0.15">
      <c r="A58" s="180" t="s">
        <v>40</v>
      </c>
      <c r="B58" s="180"/>
      <c r="C58" s="180"/>
      <c r="D58" s="180">
        <f>'将来負担比率（分子）の構造'!I$50</f>
        <v>2622</v>
      </c>
      <c r="E58" s="180"/>
      <c r="F58" s="180"/>
      <c r="G58" s="180">
        <f>'将来負担比率（分子）の構造'!J$50</f>
        <v>2750</v>
      </c>
      <c r="H58" s="180"/>
      <c r="I58" s="180"/>
      <c r="J58" s="180">
        <f>'将来負担比率（分子）の構造'!K$50</f>
        <v>3379</v>
      </c>
      <c r="K58" s="180"/>
      <c r="L58" s="180"/>
      <c r="M58" s="180">
        <f>'将来負担比率（分子）の構造'!L$50</f>
        <v>4654</v>
      </c>
      <c r="N58" s="180"/>
      <c r="O58" s="180"/>
      <c r="P58" s="180">
        <f>'将来負担比率（分子）の構造'!M$50</f>
        <v>5677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649</v>
      </c>
      <c r="C61" s="180"/>
      <c r="D61" s="180"/>
      <c r="E61" s="180">
        <f>'将来負担比率（分子）の構造'!J$46</f>
        <v>694</v>
      </c>
      <c r="F61" s="180"/>
      <c r="G61" s="180"/>
      <c r="H61" s="180">
        <f>'将来負担比率（分子）の構造'!K$46</f>
        <v>682</v>
      </c>
      <c r="I61" s="180"/>
      <c r="J61" s="180"/>
      <c r="K61" s="180">
        <f>'将来負担比率（分子）の構造'!L$46</f>
        <v>396</v>
      </c>
      <c r="L61" s="180"/>
      <c r="M61" s="180"/>
      <c r="N61" s="180">
        <f>'将来負担比率（分子）の構造'!M$46</f>
        <v>406</v>
      </c>
      <c r="O61" s="180"/>
      <c r="P61" s="180"/>
    </row>
    <row r="62" spans="1:16" x14ac:dyDescent="0.15">
      <c r="A62" s="180" t="s">
        <v>34</v>
      </c>
      <c r="B62" s="180">
        <f>'将来負担比率（分子）の構造'!I$45</f>
        <v>3094</v>
      </c>
      <c r="C62" s="180"/>
      <c r="D62" s="180"/>
      <c r="E62" s="180">
        <f>'将来負担比率（分子）の構造'!J$45</f>
        <v>2757</v>
      </c>
      <c r="F62" s="180"/>
      <c r="G62" s="180"/>
      <c r="H62" s="180">
        <f>'将来負担比率（分子）の構造'!K$45</f>
        <v>2765</v>
      </c>
      <c r="I62" s="180"/>
      <c r="J62" s="180"/>
      <c r="K62" s="180">
        <f>'将来負担比率（分子）の構造'!L$45</f>
        <v>2662</v>
      </c>
      <c r="L62" s="180"/>
      <c r="M62" s="180"/>
      <c r="N62" s="180">
        <f>'将来負担比率（分子）の構造'!M$45</f>
        <v>2735</v>
      </c>
      <c r="O62" s="180"/>
      <c r="P62" s="180"/>
    </row>
    <row r="63" spans="1:16" x14ac:dyDescent="0.15">
      <c r="A63" s="180" t="s">
        <v>33</v>
      </c>
      <c r="B63" s="180">
        <f>'将来負担比率（分子）の構造'!I$44</f>
        <v>1683</v>
      </c>
      <c r="C63" s="180"/>
      <c r="D63" s="180"/>
      <c r="E63" s="180">
        <f>'将来負担比率（分子）の構造'!J$44</f>
        <v>1679</v>
      </c>
      <c r="F63" s="180"/>
      <c r="G63" s="180"/>
      <c r="H63" s="180">
        <f>'将来負担比率（分子）の構造'!K$44</f>
        <v>1510</v>
      </c>
      <c r="I63" s="180"/>
      <c r="J63" s="180"/>
      <c r="K63" s="180">
        <f>'将来負担比率（分子）の構造'!L$44</f>
        <v>1272</v>
      </c>
      <c r="L63" s="180"/>
      <c r="M63" s="180"/>
      <c r="N63" s="180">
        <f>'将来負担比率（分子）の構造'!M$44</f>
        <v>1164</v>
      </c>
      <c r="O63" s="180"/>
      <c r="P63" s="180"/>
    </row>
    <row r="64" spans="1:16" x14ac:dyDescent="0.15">
      <c r="A64" s="180" t="s">
        <v>32</v>
      </c>
      <c r="B64" s="180">
        <f>'将来負担比率（分子）の構造'!I$43</f>
        <v>24255</v>
      </c>
      <c r="C64" s="180"/>
      <c r="D64" s="180"/>
      <c r="E64" s="180">
        <f>'将来負担比率（分子）の構造'!J$43</f>
        <v>23986</v>
      </c>
      <c r="F64" s="180"/>
      <c r="G64" s="180"/>
      <c r="H64" s="180">
        <f>'将来負担比率（分子）の構造'!K$43</f>
        <v>22329</v>
      </c>
      <c r="I64" s="180"/>
      <c r="J64" s="180"/>
      <c r="K64" s="180">
        <f>'将来負担比率（分子）の構造'!L$43</f>
        <v>20274</v>
      </c>
      <c r="L64" s="180"/>
      <c r="M64" s="180"/>
      <c r="N64" s="180">
        <f>'将来負担比率（分子）の構造'!M$43</f>
        <v>18416</v>
      </c>
      <c r="O64" s="180"/>
      <c r="P64" s="180"/>
    </row>
    <row r="65" spans="1:16" x14ac:dyDescent="0.15">
      <c r="A65" s="180" t="s">
        <v>31</v>
      </c>
      <c r="B65" s="180">
        <f>'将来負担比率（分子）の構造'!I$42</f>
        <v>3515</v>
      </c>
      <c r="C65" s="180"/>
      <c r="D65" s="180"/>
      <c r="E65" s="180">
        <f>'将来負担比率（分子）の構造'!J$42</f>
        <v>3132</v>
      </c>
      <c r="F65" s="180"/>
      <c r="G65" s="180"/>
      <c r="H65" s="180">
        <f>'将来負担比率（分子）の構造'!K$42</f>
        <v>2820</v>
      </c>
      <c r="I65" s="180"/>
      <c r="J65" s="180"/>
      <c r="K65" s="180">
        <f>'将来負担比率（分子）の構造'!L$42</f>
        <v>2727</v>
      </c>
      <c r="L65" s="180"/>
      <c r="M65" s="180"/>
      <c r="N65" s="180">
        <f>'将来負担比率（分子）の構造'!M$42</f>
        <v>2437</v>
      </c>
      <c r="O65" s="180"/>
      <c r="P65" s="180"/>
    </row>
    <row r="66" spans="1:16" x14ac:dyDescent="0.15">
      <c r="A66" s="180" t="s">
        <v>30</v>
      </c>
      <c r="B66" s="180">
        <f>'将来負担比率（分子）の構造'!I$41</f>
        <v>31649</v>
      </c>
      <c r="C66" s="180"/>
      <c r="D66" s="180"/>
      <c r="E66" s="180">
        <f>'将来負担比率（分子）の構造'!J$41</f>
        <v>30890</v>
      </c>
      <c r="F66" s="180"/>
      <c r="G66" s="180"/>
      <c r="H66" s="180">
        <f>'将来負担比率（分子）の構造'!K$41</f>
        <v>30459</v>
      </c>
      <c r="I66" s="180"/>
      <c r="J66" s="180"/>
      <c r="K66" s="180">
        <f>'将来負担比率（分子）の構造'!L$41</f>
        <v>30220</v>
      </c>
      <c r="L66" s="180"/>
      <c r="M66" s="180"/>
      <c r="N66" s="180">
        <f>'将来負担比率（分子）の構造'!M$41</f>
        <v>29472</v>
      </c>
      <c r="O66" s="180"/>
      <c r="P66" s="180"/>
    </row>
    <row r="67" spans="1:16" x14ac:dyDescent="0.15">
      <c r="A67" s="180" t="s">
        <v>74</v>
      </c>
      <c r="B67" s="180" t="e">
        <f>NA()</f>
        <v>#N/A</v>
      </c>
      <c r="C67" s="180">
        <f>IF(ISNUMBER('将来負担比率（分子）の構造'!I$53), IF('将来負担比率（分子）の構造'!I$53 &lt; 0, 0, '将来負担比率（分子）の構造'!I$53), NA())</f>
        <v>21602</v>
      </c>
      <c r="D67" s="180" t="e">
        <f>NA()</f>
        <v>#N/A</v>
      </c>
      <c r="E67" s="180" t="e">
        <f>NA()</f>
        <v>#N/A</v>
      </c>
      <c r="F67" s="180">
        <f>IF(ISNUMBER('将来負担比率（分子）の構造'!J$53), IF('将来負担比率（分子）の構造'!J$53 &lt; 0, 0, '将来負担比率（分子）の構造'!J$53), NA())</f>
        <v>19812</v>
      </c>
      <c r="G67" s="180" t="e">
        <f>NA()</f>
        <v>#N/A</v>
      </c>
      <c r="H67" s="180" t="e">
        <f>NA()</f>
        <v>#N/A</v>
      </c>
      <c r="I67" s="180">
        <f>IF(ISNUMBER('将来負担比率（分子）の構造'!K$53), IF('将来負担比率（分子）の構造'!K$53 &lt; 0, 0, '将来負担比率（分子）の構造'!K$53), NA())</f>
        <v>16606</v>
      </c>
      <c r="J67" s="180" t="e">
        <f>NA()</f>
        <v>#N/A</v>
      </c>
      <c r="K67" s="180" t="e">
        <f>NA()</f>
        <v>#N/A</v>
      </c>
      <c r="L67" s="180">
        <f>IF(ISNUMBER('将来負担比率（分子）の構造'!L$53), IF('将来負担比率（分子）の構造'!L$53 &lt; 0, 0, '将来負担比率（分子）の構造'!L$53), NA())</f>
        <v>12805</v>
      </c>
      <c r="M67" s="180" t="e">
        <f>NA()</f>
        <v>#N/A</v>
      </c>
      <c r="N67" s="180" t="e">
        <f>NA()</f>
        <v>#N/A</v>
      </c>
      <c r="O67" s="180">
        <f>IF(ISNUMBER('将来負担比率（分子）の構造'!M$53), IF('将来負担比率（分子）の構造'!M$53 &lt; 0, 0, '将来負担比率（分子）の構造'!M$53), NA())</f>
        <v>9591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1122</v>
      </c>
      <c r="C72" s="184">
        <f>基金残高に係る経年分析!G55</f>
        <v>1581</v>
      </c>
      <c r="D72" s="184">
        <f>基金残高に係る経年分析!H55</f>
        <v>2228</v>
      </c>
    </row>
    <row r="73" spans="1:16" x14ac:dyDescent="0.15">
      <c r="A73" s="183" t="s">
        <v>77</v>
      </c>
      <c r="B73" s="184" t="str">
        <f>基金残高に係る経年分析!F56</f>
        <v>-</v>
      </c>
      <c r="C73" s="184" t="str">
        <f>基金残高に係る経年分析!G56</f>
        <v>-</v>
      </c>
      <c r="D73" s="184" t="str">
        <f>基金残高に係る経年分析!H56</f>
        <v>-</v>
      </c>
    </row>
    <row r="74" spans="1:16" x14ac:dyDescent="0.15">
      <c r="A74" s="183" t="s">
        <v>78</v>
      </c>
      <c r="B74" s="184">
        <f>基金残高に係る経年分析!F57</f>
        <v>2210</v>
      </c>
      <c r="C74" s="184">
        <f>基金残高に係る経年分析!G57</f>
        <v>2958</v>
      </c>
      <c r="D74" s="184">
        <f>基金残高に係る経年分析!H57</f>
        <v>3170</v>
      </c>
    </row>
  </sheetData>
  <sheetProtection algorithmName="SHA-512" hashValue="YfQyKRg3BNmLifX6gyaXIFwsCoUmjR3A1Qfvbx+fZAMgGoK2u3G2GNYK9DAvWJS0MiQg4ESWi6G4CnRzlGoQ2A==" saltValue="rp+V9CWzo0E8iI8jm+Bz/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11526876</v>
      </c>
      <c r="S5" s="689"/>
      <c r="T5" s="689"/>
      <c r="U5" s="689"/>
      <c r="V5" s="689"/>
      <c r="W5" s="689"/>
      <c r="X5" s="689"/>
      <c r="Y5" s="735"/>
      <c r="Z5" s="753">
        <v>41.6</v>
      </c>
      <c r="AA5" s="753"/>
      <c r="AB5" s="753"/>
      <c r="AC5" s="753"/>
      <c r="AD5" s="754">
        <v>10553778</v>
      </c>
      <c r="AE5" s="754"/>
      <c r="AF5" s="754"/>
      <c r="AG5" s="754"/>
      <c r="AH5" s="754"/>
      <c r="AI5" s="754"/>
      <c r="AJ5" s="754"/>
      <c r="AK5" s="754"/>
      <c r="AL5" s="736">
        <v>67.3</v>
      </c>
      <c r="AM5" s="705"/>
      <c r="AN5" s="705"/>
      <c r="AO5" s="737"/>
      <c r="AP5" s="722" t="s">
        <v>225</v>
      </c>
      <c r="AQ5" s="723"/>
      <c r="AR5" s="723"/>
      <c r="AS5" s="723"/>
      <c r="AT5" s="723"/>
      <c r="AU5" s="723"/>
      <c r="AV5" s="723"/>
      <c r="AW5" s="723"/>
      <c r="AX5" s="723"/>
      <c r="AY5" s="723"/>
      <c r="AZ5" s="723"/>
      <c r="BA5" s="723"/>
      <c r="BB5" s="723"/>
      <c r="BC5" s="723"/>
      <c r="BD5" s="723"/>
      <c r="BE5" s="723"/>
      <c r="BF5" s="724"/>
      <c r="BG5" s="623">
        <v>10553778</v>
      </c>
      <c r="BH5" s="626"/>
      <c r="BI5" s="626"/>
      <c r="BJ5" s="626"/>
      <c r="BK5" s="626"/>
      <c r="BL5" s="626"/>
      <c r="BM5" s="626"/>
      <c r="BN5" s="627"/>
      <c r="BO5" s="685">
        <v>91.6</v>
      </c>
      <c r="BP5" s="685"/>
      <c r="BQ5" s="685"/>
      <c r="BR5" s="685"/>
      <c r="BS5" s="686">
        <v>169454</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0" t="s">
        <v>229</v>
      </c>
      <c r="C6" s="621"/>
      <c r="D6" s="621"/>
      <c r="E6" s="621"/>
      <c r="F6" s="621"/>
      <c r="G6" s="621"/>
      <c r="H6" s="621"/>
      <c r="I6" s="621"/>
      <c r="J6" s="621"/>
      <c r="K6" s="621"/>
      <c r="L6" s="621"/>
      <c r="M6" s="621"/>
      <c r="N6" s="621"/>
      <c r="O6" s="621"/>
      <c r="P6" s="621"/>
      <c r="Q6" s="622"/>
      <c r="R6" s="623">
        <v>184716</v>
      </c>
      <c r="S6" s="626"/>
      <c r="T6" s="626"/>
      <c r="U6" s="626"/>
      <c r="V6" s="626"/>
      <c r="W6" s="626"/>
      <c r="X6" s="626"/>
      <c r="Y6" s="627"/>
      <c r="Z6" s="685">
        <v>0.7</v>
      </c>
      <c r="AA6" s="685"/>
      <c r="AB6" s="685"/>
      <c r="AC6" s="685"/>
      <c r="AD6" s="686">
        <v>184716</v>
      </c>
      <c r="AE6" s="686"/>
      <c r="AF6" s="686"/>
      <c r="AG6" s="686"/>
      <c r="AH6" s="686"/>
      <c r="AI6" s="686"/>
      <c r="AJ6" s="686"/>
      <c r="AK6" s="686"/>
      <c r="AL6" s="628">
        <v>1.2</v>
      </c>
      <c r="AM6" s="629"/>
      <c r="AN6" s="629"/>
      <c r="AO6" s="687"/>
      <c r="AP6" s="620" t="s">
        <v>230</v>
      </c>
      <c r="AQ6" s="621"/>
      <c r="AR6" s="621"/>
      <c r="AS6" s="621"/>
      <c r="AT6" s="621"/>
      <c r="AU6" s="621"/>
      <c r="AV6" s="621"/>
      <c r="AW6" s="621"/>
      <c r="AX6" s="621"/>
      <c r="AY6" s="621"/>
      <c r="AZ6" s="621"/>
      <c r="BA6" s="621"/>
      <c r="BB6" s="621"/>
      <c r="BC6" s="621"/>
      <c r="BD6" s="621"/>
      <c r="BE6" s="621"/>
      <c r="BF6" s="622"/>
      <c r="BG6" s="623">
        <v>10553778</v>
      </c>
      <c r="BH6" s="626"/>
      <c r="BI6" s="626"/>
      <c r="BJ6" s="626"/>
      <c r="BK6" s="626"/>
      <c r="BL6" s="626"/>
      <c r="BM6" s="626"/>
      <c r="BN6" s="627"/>
      <c r="BO6" s="685">
        <v>91.6</v>
      </c>
      <c r="BP6" s="685"/>
      <c r="BQ6" s="685"/>
      <c r="BR6" s="685"/>
      <c r="BS6" s="686">
        <v>169454</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262763</v>
      </c>
      <c r="CS6" s="626"/>
      <c r="CT6" s="626"/>
      <c r="CU6" s="626"/>
      <c r="CV6" s="626"/>
      <c r="CW6" s="626"/>
      <c r="CX6" s="626"/>
      <c r="CY6" s="627"/>
      <c r="CZ6" s="736">
        <v>1</v>
      </c>
      <c r="DA6" s="705"/>
      <c r="DB6" s="705"/>
      <c r="DC6" s="739"/>
      <c r="DD6" s="631" t="s">
        <v>126</v>
      </c>
      <c r="DE6" s="626"/>
      <c r="DF6" s="626"/>
      <c r="DG6" s="626"/>
      <c r="DH6" s="626"/>
      <c r="DI6" s="626"/>
      <c r="DJ6" s="626"/>
      <c r="DK6" s="626"/>
      <c r="DL6" s="626"/>
      <c r="DM6" s="626"/>
      <c r="DN6" s="626"/>
      <c r="DO6" s="626"/>
      <c r="DP6" s="627"/>
      <c r="DQ6" s="631">
        <v>262763</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22704</v>
      </c>
      <c r="S7" s="626"/>
      <c r="T7" s="626"/>
      <c r="U7" s="626"/>
      <c r="V7" s="626"/>
      <c r="W7" s="626"/>
      <c r="X7" s="626"/>
      <c r="Y7" s="627"/>
      <c r="Z7" s="685">
        <v>0.1</v>
      </c>
      <c r="AA7" s="685"/>
      <c r="AB7" s="685"/>
      <c r="AC7" s="685"/>
      <c r="AD7" s="686">
        <v>22704</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4635370</v>
      </c>
      <c r="BH7" s="626"/>
      <c r="BI7" s="626"/>
      <c r="BJ7" s="626"/>
      <c r="BK7" s="626"/>
      <c r="BL7" s="626"/>
      <c r="BM7" s="626"/>
      <c r="BN7" s="627"/>
      <c r="BO7" s="685">
        <v>40.200000000000003</v>
      </c>
      <c r="BP7" s="685"/>
      <c r="BQ7" s="685"/>
      <c r="BR7" s="685"/>
      <c r="BS7" s="686">
        <v>169454</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3094953</v>
      </c>
      <c r="CS7" s="626"/>
      <c r="CT7" s="626"/>
      <c r="CU7" s="626"/>
      <c r="CV7" s="626"/>
      <c r="CW7" s="626"/>
      <c r="CX7" s="626"/>
      <c r="CY7" s="627"/>
      <c r="CZ7" s="685">
        <v>11.3</v>
      </c>
      <c r="DA7" s="685"/>
      <c r="DB7" s="685"/>
      <c r="DC7" s="685"/>
      <c r="DD7" s="631">
        <v>34951</v>
      </c>
      <c r="DE7" s="626"/>
      <c r="DF7" s="626"/>
      <c r="DG7" s="626"/>
      <c r="DH7" s="626"/>
      <c r="DI7" s="626"/>
      <c r="DJ7" s="626"/>
      <c r="DK7" s="626"/>
      <c r="DL7" s="626"/>
      <c r="DM7" s="626"/>
      <c r="DN7" s="626"/>
      <c r="DO7" s="626"/>
      <c r="DP7" s="627"/>
      <c r="DQ7" s="631">
        <v>2068932</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54015</v>
      </c>
      <c r="S8" s="626"/>
      <c r="T8" s="626"/>
      <c r="U8" s="626"/>
      <c r="V8" s="626"/>
      <c r="W8" s="626"/>
      <c r="X8" s="626"/>
      <c r="Y8" s="627"/>
      <c r="Z8" s="685">
        <v>0.2</v>
      </c>
      <c r="AA8" s="685"/>
      <c r="AB8" s="685"/>
      <c r="AC8" s="685"/>
      <c r="AD8" s="686">
        <v>54015</v>
      </c>
      <c r="AE8" s="686"/>
      <c r="AF8" s="686"/>
      <c r="AG8" s="686"/>
      <c r="AH8" s="686"/>
      <c r="AI8" s="686"/>
      <c r="AJ8" s="686"/>
      <c r="AK8" s="686"/>
      <c r="AL8" s="628">
        <v>0.3</v>
      </c>
      <c r="AM8" s="629"/>
      <c r="AN8" s="629"/>
      <c r="AO8" s="687"/>
      <c r="AP8" s="620" t="s">
        <v>236</v>
      </c>
      <c r="AQ8" s="621"/>
      <c r="AR8" s="621"/>
      <c r="AS8" s="621"/>
      <c r="AT8" s="621"/>
      <c r="AU8" s="621"/>
      <c r="AV8" s="621"/>
      <c r="AW8" s="621"/>
      <c r="AX8" s="621"/>
      <c r="AY8" s="621"/>
      <c r="AZ8" s="621"/>
      <c r="BA8" s="621"/>
      <c r="BB8" s="621"/>
      <c r="BC8" s="621"/>
      <c r="BD8" s="621"/>
      <c r="BE8" s="621"/>
      <c r="BF8" s="622"/>
      <c r="BG8" s="623">
        <v>117676</v>
      </c>
      <c r="BH8" s="626"/>
      <c r="BI8" s="626"/>
      <c r="BJ8" s="626"/>
      <c r="BK8" s="626"/>
      <c r="BL8" s="626"/>
      <c r="BM8" s="626"/>
      <c r="BN8" s="627"/>
      <c r="BO8" s="685">
        <v>1</v>
      </c>
      <c r="BP8" s="685"/>
      <c r="BQ8" s="685"/>
      <c r="BR8" s="685"/>
      <c r="BS8" s="631" t="s">
        <v>126</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12372220</v>
      </c>
      <c r="CS8" s="626"/>
      <c r="CT8" s="626"/>
      <c r="CU8" s="626"/>
      <c r="CV8" s="626"/>
      <c r="CW8" s="626"/>
      <c r="CX8" s="626"/>
      <c r="CY8" s="627"/>
      <c r="CZ8" s="685">
        <v>45.4</v>
      </c>
      <c r="DA8" s="685"/>
      <c r="DB8" s="685"/>
      <c r="DC8" s="685"/>
      <c r="DD8" s="631">
        <v>34298</v>
      </c>
      <c r="DE8" s="626"/>
      <c r="DF8" s="626"/>
      <c r="DG8" s="626"/>
      <c r="DH8" s="626"/>
      <c r="DI8" s="626"/>
      <c r="DJ8" s="626"/>
      <c r="DK8" s="626"/>
      <c r="DL8" s="626"/>
      <c r="DM8" s="626"/>
      <c r="DN8" s="626"/>
      <c r="DO8" s="626"/>
      <c r="DP8" s="627"/>
      <c r="DQ8" s="631">
        <v>5809471</v>
      </c>
      <c r="DR8" s="626"/>
      <c r="DS8" s="626"/>
      <c r="DT8" s="626"/>
      <c r="DU8" s="626"/>
      <c r="DV8" s="626"/>
      <c r="DW8" s="626"/>
      <c r="DX8" s="626"/>
      <c r="DY8" s="626"/>
      <c r="DZ8" s="626"/>
      <c r="EA8" s="626"/>
      <c r="EB8" s="626"/>
      <c r="EC8" s="666"/>
    </row>
    <row r="9" spans="2:143" ht="11.25" customHeight="1" x14ac:dyDescent="0.15">
      <c r="B9" s="620" t="s">
        <v>238</v>
      </c>
      <c r="C9" s="621"/>
      <c r="D9" s="621"/>
      <c r="E9" s="621"/>
      <c r="F9" s="621"/>
      <c r="G9" s="621"/>
      <c r="H9" s="621"/>
      <c r="I9" s="621"/>
      <c r="J9" s="621"/>
      <c r="K9" s="621"/>
      <c r="L9" s="621"/>
      <c r="M9" s="621"/>
      <c r="N9" s="621"/>
      <c r="O9" s="621"/>
      <c r="P9" s="621"/>
      <c r="Q9" s="622"/>
      <c r="R9" s="623">
        <v>45726</v>
      </c>
      <c r="S9" s="626"/>
      <c r="T9" s="626"/>
      <c r="U9" s="626"/>
      <c r="V9" s="626"/>
      <c r="W9" s="626"/>
      <c r="X9" s="626"/>
      <c r="Y9" s="627"/>
      <c r="Z9" s="685">
        <v>0.2</v>
      </c>
      <c r="AA9" s="685"/>
      <c r="AB9" s="685"/>
      <c r="AC9" s="685"/>
      <c r="AD9" s="686">
        <v>45726</v>
      </c>
      <c r="AE9" s="686"/>
      <c r="AF9" s="686"/>
      <c r="AG9" s="686"/>
      <c r="AH9" s="686"/>
      <c r="AI9" s="686"/>
      <c r="AJ9" s="686"/>
      <c r="AK9" s="686"/>
      <c r="AL9" s="628">
        <v>0.3</v>
      </c>
      <c r="AM9" s="629"/>
      <c r="AN9" s="629"/>
      <c r="AO9" s="687"/>
      <c r="AP9" s="620" t="s">
        <v>239</v>
      </c>
      <c r="AQ9" s="621"/>
      <c r="AR9" s="621"/>
      <c r="AS9" s="621"/>
      <c r="AT9" s="621"/>
      <c r="AU9" s="621"/>
      <c r="AV9" s="621"/>
      <c r="AW9" s="621"/>
      <c r="AX9" s="621"/>
      <c r="AY9" s="621"/>
      <c r="AZ9" s="621"/>
      <c r="BA9" s="621"/>
      <c r="BB9" s="621"/>
      <c r="BC9" s="621"/>
      <c r="BD9" s="621"/>
      <c r="BE9" s="621"/>
      <c r="BF9" s="622"/>
      <c r="BG9" s="623">
        <v>3616830</v>
      </c>
      <c r="BH9" s="626"/>
      <c r="BI9" s="626"/>
      <c r="BJ9" s="626"/>
      <c r="BK9" s="626"/>
      <c r="BL9" s="626"/>
      <c r="BM9" s="626"/>
      <c r="BN9" s="627"/>
      <c r="BO9" s="685">
        <v>31.4</v>
      </c>
      <c r="BP9" s="685"/>
      <c r="BQ9" s="685"/>
      <c r="BR9" s="685"/>
      <c r="BS9" s="631" t="s">
        <v>126</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2674206</v>
      </c>
      <c r="CS9" s="626"/>
      <c r="CT9" s="626"/>
      <c r="CU9" s="626"/>
      <c r="CV9" s="626"/>
      <c r="CW9" s="626"/>
      <c r="CX9" s="626"/>
      <c r="CY9" s="627"/>
      <c r="CZ9" s="685">
        <v>9.8000000000000007</v>
      </c>
      <c r="DA9" s="685"/>
      <c r="DB9" s="685"/>
      <c r="DC9" s="685"/>
      <c r="DD9" s="631">
        <v>21555</v>
      </c>
      <c r="DE9" s="626"/>
      <c r="DF9" s="626"/>
      <c r="DG9" s="626"/>
      <c r="DH9" s="626"/>
      <c r="DI9" s="626"/>
      <c r="DJ9" s="626"/>
      <c r="DK9" s="626"/>
      <c r="DL9" s="626"/>
      <c r="DM9" s="626"/>
      <c r="DN9" s="626"/>
      <c r="DO9" s="626"/>
      <c r="DP9" s="627"/>
      <c r="DQ9" s="631">
        <v>2418142</v>
      </c>
      <c r="DR9" s="626"/>
      <c r="DS9" s="626"/>
      <c r="DT9" s="626"/>
      <c r="DU9" s="626"/>
      <c r="DV9" s="626"/>
      <c r="DW9" s="626"/>
      <c r="DX9" s="626"/>
      <c r="DY9" s="626"/>
      <c r="DZ9" s="626"/>
      <c r="EA9" s="626"/>
      <c r="EB9" s="626"/>
      <c r="EC9" s="666"/>
    </row>
    <row r="10" spans="2:143" ht="11.25" customHeight="1" x14ac:dyDescent="0.15">
      <c r="B10" s="620" t="s">
        <v>241</v>
      </c>
      <c r="C10" s="621"/>
      <c r="D10" s="621"/>
      <c r="E10" s="621"/>
      <c r="F10" s="621"/>
      <c r="G10" s="621"/>
      <c r="H10" s="621"/>
      <c r="I10" s="621"/>
      <c r="J10" s="621"/>
      <c r="K10" s="621"/>
      <c r="L10" s="621"/>
      <c r="M10" s="621"/>
      <c r="N10" s="621"/>
      <c r="O10" s="621"/>
      <c r="P10" s="621"/>
      <c r="Q10" s="622"/>
      <c r="R10" s="623" t="s">
        <v>126</v>
      </c>
      <c r="S10" s="626"/>
      <c r="T10" s="626"/>
      <c r="U10" s="626"/>
      <c r="V10" s="626"/>
      <c r="W10" s="626"/>
      <c r="X10" s="626"/>
      <c r="Y10" s="627"/>
      <c r="Z10" s="685" t="s">
        <v>242</v>
      </c>
      <c r="AA10" s="685"/>
      <c r="AB10" s="685"/>
      <c r="AC10" s="685"/>
      <c r="AD10" s="686" t="s">
        <v>126</v>
      </c>
      <c r="AE10" s="686"/>
      <c r="AF10" s="686"/>
      <c r="AG10" s="686"/>
      <c r="AH10" s="686"/>
      <c r="AI10" s="686"/>
      <c r="AJ10" s="686"/>
      <c r="AK10" s="686"/>
      <c r="AL10" s="628" t="s">
        <v>126</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277785</v>
      </c>
      <c r="BH10" s="626"/>
      <c r="BI10" s="626"/>
      <c r="BJ10" s="626"/>
      <c r="BK10" s="626"/>
      <c r="BL10" s="626"/>
      <c r="BM10" s="626"/>
      <c r="BN10" s="627"/>
      <c r="BO10" s="685">
        <v>2.4</v>
      </c>
      <c r="BP10" s="685"/>
      <c r="BQ10" s="685"/>
      <c r="BR10" s="685"/>
      <c r="BS10" s="631">
        <v>46237</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33013</v>
      </c>
      <c r="CS10" s="626"/>
      <c r="CT10" s="626"/>
      <c r="CU10" s="626"/>
      <c r="CV10" s="626"/>
      <c r="CW10" s="626"/>
      <c r="CX10" s="626"/>
      <c r="CY10" s="627"/>
      <c r="CZ10" s="685">
        <v>0.1</v>
      </c>
      <c r="DA10" s="685"/>
      <c r="DB10" s="685"/>
      <c r="DC10" s="685"/>
      <c r="DD10" s="631" t="s">
        <v>126</v>
      </c>
      <c r="DE10" s="626"/>
      <c r="DF10" s="626"/>
      <c r="DG10" s="626"/>
      <c r="DH10" s="626"/>
      <c r="DI10" s="626"/>
      <c r="DJ10" s="626"/>
      <c r="DK10" s="626"/>
      <c r="DL10" s="626"/>
      <c r="DM10" s="626"/>
      <c r="DN10" s="626"/>
      <c r="DO10" s="626"/>
      <c r="DP10" s="627"/>
      <c r="DQ10" s="631">
        <v>31578</v>
      </c>
      <c r="DR10" s="626"/>
      <c r="DS10" s="626"/>
      <c r="DT10" s="626"/>
      <c r="DU10" s="626"/>
      <c r="DV10" s="626"/>
      <c r="DW10" s="626"/>
      <c r="DX10" s="626"/>
      <c r="DY10" s="626"/>
      <c r="DZ10" s="626"/>
      <c r="EA10" s="626"/>
      <c r="EB10" s="626"/>
      <c r="EC10" s="666"/>
    </row>
    <row r="11" spans="2:143" ht="11.25" customHeight="1" x14ac:dyDescent="0.15">
      <c r="B11" s="620" t="s">
        <v>245</v>
      </c>
      <c r="C11" s="621"/>
      <c r="D11" s="621"/>
      <c r="E11" s="621"/>
      <c r="F11" s="621"/>
      <c r="G11" s="621"/>
      <c r="H11" s="621"/>
      <c r="I11" s="621"/>
      <c r="J11" s="621"/>
      <c r="K11" s="621"/>
      <c r="L11" s="621"/>
      <c r="M11" s="621"/>
      <c r="N11" s="621"/>
      <c r="O11" s="621"/>
      <c r="P11" s="621"/>
      <c r="Q11" s="622"/>
      <c r="R11" s="623" t="s">
        <v>242</v>
      </c>
      <c r="S11" s="626"/>
      <c r="T11" s="626"/>
      <c r="U11" s="626"/>
      <c r="V11" s="626"/>
      <c r="W11" s="626"/>
      <c r="X11" s="626"/>
      <c r="Y11" s="627"/>
      <c r="Z11" s="685" t="s">
        <v>126</v>
      </c>
      <c r="AA11" s="685"/>
      <c r="AB11" s="685"/>
      <c r="AC11" s="685"/>
      <c r="AD11" s="686" t="s">
        <v>126</v>
      </c>
      <c r="AE11" s="686"/>
      <c r="AF11" s="686"/>
      <c r="AG11" s="686"/>
      <c r="AH11" s="686"/>
      <c r="AI11" s="686"/>
      <c r="AJ11" s="686"/>
      <c r="AK11" s="686"/>
      <c r="AL11" s="628" t="s">
        <v>242</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623079</v>
      </c>
      <c r="BH11" s="626"/>
      <c r="BI11" s="626"/>
      <c r="BJ11" s="626"/>
      <c r="BK11" s="626"/>
      <c r="BL11" s="626"/>
      <c r="BM11" s="626"/>
      <c r="BN11" s="627"/>
      <c r="BO11" s="685">
        <v>5.4</v>
      </c>
      <c r="BP11" s="685"/>
      <c r="BQ11" s="685"/>
      <c r="BR11" s="685"/>
      <c r="BS11" s="631">
        <v>123217</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68104</v>
      </c>
      <c r="CS11" s="626"/>
      <c r="CT11" s="626"/>
      <c r="CU11" s="626"/>
      <c r="CV11" s="626"/>
      <c r="CW11" s="626"/>
      <c r="CX11" s="626"/>
      <c r="CY11" s="627"/>
      <c r="CZ11" s="685">
        <v>0.2</v>
      </c>
      <c r="DA11" s="685"/>
      <c r="DB11" s="685"/>
      <c r="DC11" s="685"/>
      <c r="DD11" s="631">
        <v>45893</v>
      </c>
      <c r="DE11" s="626"/>
      <c r="DF11" s="626"/>
      <c r="DG11" s="626"/>
      <c r="DH11" s="626"/>
      <c r="DI11" s="626"/>
      <c r="DJ11" s="626"/>
      <c r="DK11" s="626"/>
      <c r="DL11" s="626"/>
      <c r="DM11" s="626"/>
      <c r="DN11" s="626"/>
      <c r="DO11" s="626"/>
      <c r="DP11" s="627"/>
      <c r="DQ11" s="631">
        <v>31070</v>
      </c>
      <c r="DR11" s="626"/>
      <c r="DS11" s="626"/>
      <c r="DT11" s="626"/>
      <c r="DU11" s="626"/>
      <c r="DV11" s="626"/>
      <c r="DW11" s="626"/>
      <c r="DX11" s="626"/>
      <c r="DY11" s="626"/>
      <c r="DZ11" s="626"/>
      <c r="EA11" s="626"/>
      <c r="EB11" s="626"/>
      <c r="EC11" s="666"/>
    </row>
    <row r="12" spans="2:143" ht="11.25" customHeight="1" x14ac:dyDescent="0.15">
      <c r="B12" s="620" t="s">
        <v>248</v>
      </c>
      <c r="C12" s="621"/>
      <c r="D12" s="621"/>
      <c r="E12" s="621"/>
      <c r="F12" s="621"/>
      <c r="G12" s="621"/>
      <c r="H12" s="621"/>
      <c r="I12" s="621"/>
      <c r="J12" s="621"/>
      <c r="K12" s="621"/>
      <c r="L12" s="621"/>
      <c r="M12" s="621"/>
      <c r="N12" s="621"/>
      <c r="O12" s="621"/>
      <c r="P12" s="621"/>
      <c r="Q12" s="622"/>
      <c r="R12" s="623">
        <v>1311360</v>
      </c>
      <c r="S12" s="626"/>
      <c r="T12" s="626"/>
      <c r="U12" s="626"/>
      <c r="V12" s="626"/>
      <c r="W12" s="626"/>
      <c r="X12" s="626"/>
      <c r="Y12" s="627"/>
      <c r="Z12" s="685">
        <v>4.7</v>
      </c>
      <c r="AA12" s="685"/>
      <c r="AB12" s="685"/>
      <c r="AC12" s="685"/>
      <c r="AD12" s="686">
        <v>1311360</v>
      </c>
      <c r="AE12" s="686"/>
      <c r="AF12" s="686"/>
      <c r="AG12" s="686"/>
      <c r="AH12" s="686"/>
      <c r="AI12" s="686"/>
      <c r="AJ12" s="686"/>
      <c r="AK12" s="686"/>
      <c r="AL12" s="628">
        <v>8.4</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5224620</v>
      </c>
      <c r="BH12" s="626"/>
      <c r="BI12" s="626"/>
      <c r="BJ12" s="626"/>
      <c r="BK12" s="626"/>
      <c r="BL12" s="626"/>
      <c r="BM12" s="626"/>
      <c r="BN12" s="627"/>
      <c r="BO12" s="685">
        <v>45.3</v>
      </c>
      <c r="BP12" s="685"/>
      <c r="BQ12" s="685"/>
      <c r="BR12" s="685"/>
      <c r="BS12" s="631" t="s">
        <v>242</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75420</v>
      </c>
      <c r="CS12" s="626"/>
      <c r="CT12" s="626"/>
      <c r="CU12" s="626"/>
      <c r="CV12" s="626"/>
      <c r="CW12" s="626"/>
      <c r="CX12" s="626"/>
      <c r="CY12" s="627"/>
      <c r="CZ12" s="685">
        <v>0.3</v>
      </c>
      <c r="DA12" s="685"/>
      <c r="DB12" s="685"/>
      <c r="DC12" s="685"/>
      <c r="DD12" s="631" t="s">
        <v>242</v>
      </c>
      <c r="DE12" s="626"/>
      <c r="DF12" s="626"/>
      <c r="DG12" s="626"/>
      <c r="DH12" s="626"/>
      <c r="DI12" s="626"/>
      <c r="DJ12" s="626"/>
      <c r="DK12" s="626"/>
      <c r="DL12" s="626"/>
      <c r="DM12" s="626"/>
      <c r="DN12" s="626"/>
      <c r="DO12" s="626"/>
      <c r="DP12" s="627"/>
      <c r="DQ12" s="631">
        <v>57653</v>
      </c>
      <c r="DR12" s="626"/>
      <c r="DS12" s="626"/>
      <c r="DT12" s="626"/>
      <c r="DU12" s="626"/>
      <c r="DV12" s="626"/>
      <c r="DW12" s="626"/>
      <c r="DX12" s="626"/>
      <c r="DY12" s="626"/>
      <c r="DZ12" s="626"/>
      <c r="EA12" s="626"/>
      <c r="EB12" s="626"/>
      <c r="EC12" s="666"/>
    </row>
    <row r="13" spans="2:143" ht="11.25" customHeight="1" x14ac:dyDescent="0.15">
      <c r="B13" s="620" t="s">
        <v>251</v>
      </c>
      <c r="C13" s="621"/>
      <c r="D13" s="621"/>
      <c r="E13" s="621"/>
      <c r="F13" s="621"/>
      <c r="G13" s="621"/>
      <c r="H13" s="621"/>
      <c r="I13" s="621"/>
      <c r="J13" s="621"/>
      <c r="K13" s="621"/>
      <c r="L13" s="621"/>
      <c r="M13" s="621"/>
      <c r="N13" s="621"/>
      <c r="O13" s="621"/>
      <c r="P13" s="621"/>
      <c r="Q13" s="622"/>
      <c r="R13" s="623" t="s">
        <v>242</v>
      </c>
      <c r="S13" s="626"/>
      <c r="T13" s="626"/>
      <c r="U13" s="626"/>
      <c r="V13" s="626"/>
      <c r="W13" s="626"/>
      <c r="X13" s="626"/>
      <c r="Y13" s="627"/>
      <c r="Z13" s="685" t="s">
        <v>126</v>
      </c>
      <c r="AA13" s="685"/>
      <c r="AB13" s="685"/>
      <c r="AC13" s="685"/>
      <c r="AD13" s="686" t="s">
        <v>126</v>
      </c>
      <c r="AE13" s="686"/>
      <c r="AF13" s="686"/>
      <c r="AG13" s="686"/>
      <c r="AH13" s="686"/>
      <c r="AI13" s="686"/>
      <c r="AJ13" s="686"/>
      <c r="AK13" s="686"/>
      <c r="AL13" s="628" t="s">
        <v>126</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4700735</v>
      </c>
      <c r="BH13" s="626"/>
      <c r="BI13" s="626"/>
      <c r="BJ13" s="626"/>
      <c r="BK13" s="626"/>
      <c r="BL13" s="626"/>
      <c r="BM13" s="626"/>
      <c r="BN13" s="627"/>
      <c r="BO13" s="685">
        <v>40.799999999999997</v>
      </c>
      <c r="BP13" s="685"/>
      <c r="BQ13" s="685"/>
      <c r="BR13" s="685"/>
      <c r="BS13" s="631" t="s">
        <v>126</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2833413</v>
      </c>
      <c r="CS13" s="626"/>
      <c r="CT13" s="626"/>
      <c r="CU13" s="626"/>
      <c r="CV13" s="626"/>
      <c r="CW13" s="626"/>
      <c r="CX13" s="626"/>
      <c r="CY13" s="627"/>
      <c r="CZ13" s="685">
        <v>10.4</v>
      </c>
      <c r="DA13" s="685"/>
      <c r="DB13" s="685"/>
      <c r="DC13" s="685"/>
      <c r="DD13" s="631">
        <v>532090</v>
      </c>
      <c r="DE13" s="626"/>
      <c r="DF13" s="626"/>
      <c r="DG13" s="626"/>
      <c r="DH13" s="626"/>
      <c r="DI13" s="626"/>
      <c r="DJ13" s="626"/>
      <c r="DK13" s="626"/>
      <c r="DL13" s="626"/>
      <c r="DM13" s="626"/>
      <c r="DN13" s="626"/>
      <c r="DO13" s="626"/>
      <c r="DP13" s="627"/>
      <c r="DQ13" s="631">
        <v>2500885</v>
      </c>
      <c r="DR13" s="626"/>
      <c r="DS13" s="626"/>
      <c r="DT13" s="626"/>
      <c r="DU13" s="626"/>
      <c r="DV13" s="626"/>
      <c r="DW13" s="626"/>
      <c r="DX13" s="626"/>
      <c r="DY13" s="626"/>
      <c r="DZ13" s="626"/>
      <c r="EA13" s="626"/>
      <c r="EB13" s="626"/>
      <c r="EC13" s="666"/>
    </row>
    <row r="14" spans="2:143" ht="11.25" customHeight="1" x14ac:dyDescent="0.15">
      <c r="B14" s="620" t="s">
        <v>254</v>
      </c>
      <c r="C14" s="621"/>
      <c r="D14" s="621"/>
      <c r="E14" s="621"/>
      <c r="F14" s="621"/>
      <c r="G14" s="621"/>
      <c r="H14" s="621"/>
      <c r="I14" s="621"/>
      <c r="J14" s="621"/>
      <c r="K14" s="621"/>
      <c r="L14" s="621"/>
      <c r="M14" s="621"/>
      <c r="N14" s="621"/>
      <c r="O14" s="621"/>
      <c r="P14" s="621"/>
      <c r="Q14" s="622"/>
      <c r="R14" s="623" t="s">
        <v>126</v>
      </c>
      <c r="S14" s="626"/>
      <c r="T14" s="626"/>
      <c r="U14" s="626"/>
      <c r="V14" s="626"/>
      <c r="W14" s="626"/>
      <c r="X14" s="626"/>
      <c r="Y14" s="627"/>
      <c r="Z14" s="685" t="s">
        <v>242</v>
      </c>
      <c r="AA14" s="685"/>
      <c r="AB14" s="685"/>
      <c r="AC14" s="685"/>
      <c r="AD14" s="686" t="s">
        <v>242</v>
      </c>
      <c r="AE14" s="686"/>
      <c r="AF14" s="686"/>
      <c r="AG14" s="686"/>
      <c r="AH14" s="686"/>
      <c r="AI14" s="686"/>
      <c r="AJ14" s="686"/>
      <c r="AK14" s="686"/>
      <c r="AL14" s="628" t="s">
        <v>126</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116786</v>
      </c>
      <c r="BH14" s="626"/>
      <c r="BI14" s="626"/>
      <c r="BJ14" s="626"/>
      <c r="BK14" s="626"/>
      <c r="BL14" s="626"/>
      <c r="BM14" s="626"/>
      <c r="BN14" s="627"/>
      <c r="BO14" s="685">
        <v>1</v>
      </c>
      <c r="BP14" s="685"/>
      <c r="BQ14" s="685"/>
      <c r="BR14" s="685"/>
      <c r="BS14" s="631" t="s">
        <v>126</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758163</v>
      </c>
      <c r="CS14" s="626"/>
      <c r="CT14" s="626"/>
      <c r="CU14" s="626"/>
      <c r="CV14" s="626"/>
      <c r="CW14" s="626"/>
      <c r="CX14" s="626"/>
      <c r="CY14" s="627"/>
      <c r="CZ14" s="685">
        <v>2.8</v>
      </c>
      <c r="DA14" s="685"/>
      <c r="DB14" s="685"/>
      <c r="DC14" s="685"/>
      <c r="DD14" s="631">
        <v>26279</v>
      </c>
      <c r="DE14" s="626"/>
      <c r="DF14" s="626"/>
      <c r="DG14" s="626"/>
      <c r="DH14" s="626"/>
      <c r="DI14" s="626"/>
      <c r="DJ14" s="626"/>
      <c r="DK14" s="626"/>
      <c r="DL14" s="626"/>
      <c r="DM14" s="626"/>
      <c r="DN14" s="626"/>
      <c r="DO14" s="626"/>
      <c r="DP14" s="627"/>
      <c r="DQ14" s="631">
        <v>676027</v>
      </c>
      <c r="DR14" s="626"/>
      <c r="DS14" s="626"/>
      <c r="DT14" s="626"/>
      <c r="DU14" s="626"/>
      <c r="DV14" s="626"/>
      <c r="DW14" s="626"/>
      <c r="DX14" s="626"/>
      <c r="DY14" s="626"/>
      <c r="DZ14" s="626"/>
      <c r="EA14" s="626"/>
      <c r="EB14" s="626"/>
      <c r="EC14" s="666"/>
    </row>
    <row r="15" spans="2:143" ht="11.25" customHeight="1" x14ac:dyDescent="0.15">
      <c r="B15" s="620" t="s">
        <v>257</v>
      </c>
      <c r="C15" s="621"/>
      <c r="D15" s="621"/>
      <c r="E15" s="621"/>
      <c r="F15" s="621"/>
      <c r="G15" s="621"/>
      <c r="H15" s="621"/>
      <c r="I15" s="621"/>
      <c r="J15" s="621"/>
      <c r="K15" s="621"/>
      <c r="L15" s="621"/>
      <c r="M15" s="621"/>
      <c r="N15" s="621"/>
      <c r="O15" s="621"/>
      <c r="P15" s="621"/>
      <c r="Q15" s="622"/>
      <c r="R15" s="623">
        <v>68335</v>
      </c>
      <c r="S15" s="626"/>
      <c r="T15" s="626"/>
      <c r="U15" s="626"/>
      <c r="V15" s="626"/>
      <c r="W15" s="626"/>
      <c r="X15" s="626"/>
      <c r="Y15" s="627"/>
      <c r="Z15" s="685">
        <v>0.2</v>
      </c>
      <c r="AA15" s="685"/>
      <c r="AB15" s="685"/>
      <c r="AC15" s="685"/>
      <c r="AD15" s="686">
        <v>68335</v>
      </c>
      <c r="AE15" s="686"/>
      <c r="AF15" s="686"/>
      <c r="AG15" s="686"/>
      <c r="AH15" s="686"/>
      <c r="AI15" s="686"/>
      <c r="AJ15" s="686"/>
      <c r="AK15" s="686"/>
      <c r="AL15" s="628">
        <v>0.4</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577002</v>
      </c>
      <c r="BH15" s="626"/>
      <c r="BI15" s="626"/>
      <c r="BJ15" s="626"/>
      <c r="BK15" s="626"/>
      <c r="BL15" s="626"/>
      <c r="BM15" s="626"/>
      <c r="BN15" s="627"/>
      <c r="BO15" s="685">
        <v>5</v>
      </c>
      <c r="BP15" s="685"/>
      <c r="BQ15" s="685"/>
      <c r="BR15" s="685"/>
      <c r="BS15" s="631" t="s">
        <v>126</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2182490</v>
      </c>
      <c r="CS15" s="626"/>
      <c r="CT15" s="626"/>
      <c r="CU15" s="626"/>
      <c r="CV15" s="626"/>
      <c r="CW15" s="626"/>
      <c r="CX15" s="626"/>
      <c r="CY15" s="627"/>
      <c r="CZ15" s="685">
        <v>8</v>
      </c>
      <c r="DA15" s="685"/>
      <c r="DB15" s="685"/>
      <c r="DC15" s="685"/>
      <c r="DD15" s="631">
        <v>218247</v>
      </c>
      <c r="DE15" s="626"/>
      <c r="DF15" s="626"/>
      <c r="DG15" s="626"/>
      <c r="DH15" s="626"/>
      <c r="DI15" s="626"/>
      <c r="DJ15" s="626"/>
      <c r="DK15" s="626"/>
      <c r="DL15" s="626"/>
      <c r="DM15" s="626"/>
      <c r="DN15" s="626"/>
      <c r="DO15" s="626"/>
      <c r="DP15" s="627"/>
      <c r="DQ15" s="631">
        <v>1759687</v>
      </c>
      <c r="DR15" s="626"/>
      <c r="DS15" s="626"/>
      <c r="DT15" s="626"/>
      <c r="DU15" s="626"/>
      <c r="DV15" s="626"/>
      <c r="DW15" s="626"/>
      <c r="DX15" s="626"/>
      <c r="DY15" s="626"/>
      <c r="DZ15" s="626"/>
      <c r="EA15" s="626"/>
      <c r="EB15" s="626"/>
      <c r="EC15" s="666"/>
    </row>
    <row r="16" spans="2:143" ht="11.25" customHeight="1" x14ac:dyDescent="0.15">
      <c r="B16" s="620" t="s">
        <v>260</v>
      </c>
      <c r="C16" s="621"/>
      <c r="D16" s="621"/>
      <c r="E16" s="621"/>
      <c r="F16" s="621"/>
      <c r="G16" s="621"/>
      <c r="H16" s="621"/>
      <c r="I16" s="621"/>
      <c r="J16" s="621"/>
      <c r="K16" s="621"/>
      <c r="L16" s="621"/>
      <c r="M16" s="621"/>
      <c r="N16" s="621"/>
      <c r="O16" s="621"/>
      <c r="P16" s="621"/>
      <c r="Q16" s="622"/>
      <c r="R16" s="623" t="s">
        <v>126</v>
      </c>
      <c r="S16" s="626"/>
      <c r="T16" s="626"/>
      <c r="U16" s="626"/>
      <c r="V16" s="626"/>
      <c r="W16" s="626"/>
      <c r="X16" s="626"/>
      <c r="Y16" s="627"/>
      <c r="Z16" s="685" t="s">
        <v>242</v>
      </c>
      <c r="AA16" s="685"/>
      <c r="AB16" s="685"/>
      <c r="AC16" s="685"/>
      <c r="AD16" s="686" t="s">
        <v>126</v>
      </c>
      <c r="AE16" s="686"/>
      <c r="AF16" s="686"/>
      <c r="AG16" s="686"/>
      <c r="AH16" s="686"/>
      <c r="AI16" s="686"/>
      <c r="AJ16" s="686"/>
      <c r="AK16" s="686"/>
      <c r="AL16" s="628" t="s">
        <v>126</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126</v>
      </c>
      <c r="BH16" s="626"/>
      <c r="BI16" s="626"/>
      <c r="BJ16" s="626"/>
      <c r="BK16" s="626"/>
      <c r="BL16" s="626"/>
      <c r="BM16" s="626"/>
      <c r="BN16" s="627"/>
      <c r="BO16" s="685" t="s">
        <v>126</v>
      </c>
      <c r="BP16" s="685"/>
      <c r="BQ16" s="685"/>
      <c r="BR16" s="685"/>
      <c r="BS16" s="631" t="s">
        <v>242</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62333</v>
      </c>
      <c r="CS16" s="626"/>
      <c r="CT16" s="626"/>
      <c r="CU16" s="626"/>
      <c r="CV16" s="626"/>
      <c r="CW16" s="626"/>
      <c r="CX16" s="626"/>
      <c r="CY16" s="627"/>
      <c r="CZ16" s="685">
        <v>0.2</v>
      </c>
      <c r="DA16" s="685"/>
      <c r="DB16" s="685"/>
      <c r="DC16" s="685"/>
      <c r="DD16" s="631" t="s">
        <v>126</v>
      </c>
      <c r="DE16" s="626"/>
      <c r="DF16" s="626"/>
      <c r="DG16" s="626"/>
      <c r="DH16" s="626"/>
      <c r="DI16" s="626"/>
      <c r="DJ16" s="626"/>
      <c r="DK16" s="626"/>
      <c r="DL16" s="626"/>
      <c r="DM16" s="626"/>
      <c r="DN16" s="626"/>
      <c r="DO16" s="626"/>
      <c r="DP16" s="627"/>
      <c r="DQ16" s="631">
        <v>12733</v>
      </c>
      <c r="DR16" s="626"/>
      <c r="DS16" s="626"/>
      <c r="DT16" s="626"/>
      <c r="DU16" s="626"/>
      <c r="DV16" s="626"/>
      <c r="DW16" s="626"/>
      <c r="DX16" s="626"/>
      <c r="DY16" s="626"/>
      <c r="DZ16" s="626"/>
      <c r="EA16" s="626"/>
      <c r="EB16" s="626"/>
      <c r="EC16" s="666"/>
    </row>
    <row r="17" spans="2:133" ht="11.25" customHeight="1" x14ac:dyDescent="0.15">
      <c r="B17" s="620" t="s">
        <v>263</v>
      </c>
      <c r="C17" s="621"/>
      <c r="D17" s="621"/>
      <c r="E17" s="621"/>
      <c r="F17" s="621"/>
      <c r="G17" s="621"/>
      <c r="H17" s="621"/>
      <c r="I17" s="621"/>
      <c r="J17" s="621"/>
      <c r="K17" s="621"/>
      <c r="L17" s="621"/>
      <c r="M17" s="621"/>
      <c r="N17" s="621"/>
      <c r="O17" s="621"/>
      <c r="P17" s="621"/>
      <c r="Q17" s="622"/>
      <c r="R17" s="623">
        <v>57097</v>
      </c>
      <c r="S17" s="626"/>
      <c r="T17" s="626"/>
      <c r="U17" s="626"/>
      <c r="V17" s="626"/>
      <c r="W17" s="626"/>
      <c r="X17" s="626"/>
      <c r="Y17" s="627"/>
      <c r="Z17" s="685">
        <v>0.2</v>
      </c>
      <c r="AA17" s="685"/>
      <c r="AB17" s="685"/>
      <c r="AC17" s="685"/>
      <c r="AD17" s="686">
        <v>57097</v>
      </c>
      <c r="AE17" s="686"/>
      <c r="AF17" s="686"/>
      <c r="AG17" s="686"/>
      <c r="AH17" s="686"/>
      <c r="AI17" s="686"/>
      <c r="AJ17" s="686"/>
      <c r="AK17" s="686"/>
      <c r="AL17" s="628">
        <v>0.4</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126</v>
      </c>
      <c r="BH17" s="626"/>
      <c r="BI17" s="626"/>
      <c r="BJ17" s="626"/>
      <c r="BK17" s="626"/>
      <c r="BL17" s="626"/>
      <c r="BM17" s="626"/>
      <c r="BN17" s="627"/>
      <c r="BO17" s="685" t="s">
        <v>126</v>
      </c>
      <c r="BP17" s="685"/>
      <c r="BQ17" s="685"/>
      <c r="BR17" s="685"/>
      <c r="BS17" s="631" t="s">
        <v>126</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2860524</v>
      </c>
      <c r="CS17" s="626"/>
      <c r="CT17" s="626"/>
      <c r="CU17" s="626"/>
      <c r="CV17" s="626"/>
      <c r="CW17" s="626"/>
      <c r="CX17" s="626"/>
      <c r="CY17" s="627"/>
      <c r="CZ17" s="685">
        <v>10.5</v>
      </c>
      <c r="DA17" s="685"/>
      <c r="DB17" s="685"/>
      <c r="DC17" s="685"/>
      <c r="DD17" s="631" t="s">
        <v>126</v>
      </c>
      <c r="DE17" s="626"/>
      <c r="DF17" s="626"/>
      <c r="DG17" s="626"/>
      <c r="DH17" s="626"/>
      <c r="DI17" s="626"/>
      <c r="DJ17" s="626"/>
      <c r="DK17" s="626"/>
      <c r="DL17" s="626"/>
      <c r="DM17" s="626"/>
      <c r="DN17" s="626"/>
      <c r="DO17" s="626"/>
      <c r="DP17" s="627"/>
      <c r="DQ17" s="631">
        <v>2842460</v>
      </c>
      <c r="DR17" s="626"/>
      <c r="DS17" s="626"/>
      <c r="DT17" s="626"/>
      <c r="DU17" s="626"/>
      <c r="DV17" s="626"/>
      <c r="DW17" s="626"/>
      <c r="DX17" s="626"/>
      <c r="DY17" s="626"/>
      <c r="DZ17" s="626"/>
      <c r="EA17" s="626"/>
      <c r="EB17" s="626"/>
      <c r="EC17" s="666"/>
    </row>
    <row r="18" spans="2:133" ht="11.25" customHeight="1" x14ac:dyDescent="0.15">
      <c r="B18" s="620" t="s">
        <v>266</v>
      </c>
      <c r="C18" s="621"/>
      <c r="D18" s="621"/>
      <c r="E18" s="621"/>
      <c r="F18" s="621"/>
      <c r="G18" s="621"/>
      <c r="H18" s="621"/>
      <c r="I18" s="621"/>
      <c r="J18" s="621"/>
      <c r="K18" s="621"/>
      <c r="L18" s="621"/>
      <c r="M18" s="621"/>
      <c r="N18" s="621"/>
      <c r="O18" s="621"/>
      <c r="P18" s="621"/>
      <c r="Q18" s="622"/>
      <c r="R18" s="623">
        <v>3622163</v>
      </c>
      <c r="S18" s="626"/>
      <c r="T18" s="626"/>
      <c r="U18" s="626"/>
      <c r="V18" s="626"/>
      <c r="W18" s="626"/>
      <c r="X18" s="626"/>
      <c r="Y18" s="627"/>
      <c r="Z18" s="685">
        <v>13.1</v>
      </c>
      <c r="AA18" s="685"/>
      <c r="AB18" s="685"/>
      <c r="AC18" s="685"/>
      <c r="AD18" s="686">
        <v>3278829</v>
      </c>
      <c r="AE18" s="686"/>
      <c r="AF18" s="686"/>
      <c r="AG18" s="686"/>
      <c r="AH18" s="686"/>
      <c r="AI18" s="686"/>
      <c r="AJ18" s="686"/>
      <c r="AK18" s="686"/>
      <c r="AL18" s="628">
        <v>20.9</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126</v>
      </c>
      <c r="BH18" s="626"/>
      <c r="BI18" s="626"/>
      <c r="BJ18" s="626"/>
      <c r="BK18" s="626"/>
      <c r="BL18" s="626"/>
      <c r="BM18" s="626"/>
      <c r="BN18" s="627"/>
      <c r="BO18" s="685" t="s">
        <v>126</v>
      </c>
      <c r="BP18" s="685"/>
      <c r="BQ18" s="685"/>
      <c r="BR18" s="685"/>
      <c r="BS18" s="631" t="s">
        <v>126</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126</v>
      </c>
      <c r="CS18" s="626"/>
      <c r="CT18" s="626"/>
      <c r="CU18" s="626"/>
      <c r="CV18" s="626"/>
      <c r="CW18" s="626"/>
      <c r="CX18" s="626"/>
      <c r="CY18" s="627"/>
      <c r="CZ18" s="685" t="s">
        <v>242</v>
      </c>
      <c r="DA18" s="685"/>
      <c r="DB18" s="685"/>
      <c r="DC18" s="685"/>
      <c r="DD18" s="631" t="s">
        <v>126</v>
      </c>
      <c r="DE18" s="626"/>
      <c r="DF18" s="626"/>
      <c r="DG18" s="626"/>
      <c r="DH18" s="626"/>
      <c r="DI18" s="626"/>
      <c r="DJ18" s="626"/>
      <c r="DK18" s="626"/>
      <c r="DL18" s="626"/>
      <c r="DM18" s="626"/>
      <c r="DN18" s="626"/>
      <c r="DO18" s="626"/>
      <c r="DP18" s="627"/>
      <c r="DQ18" s="631" t="s">
        <v>126</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v>3278829</v>
      </c>
      <c r="S19" s="626"/>
      <c r="T19" s="626"/>
      <c r="U19" s="626"/>
      <c r="V19" s="626"/>
      <c r="W19" s="626"/>
      <c r="X19" s="626"/>
      <c r="Y19" s="627"/>
      <c r="Z19" s="685">
        <v>11.8</v>
      </c>
      <c r="AA19" s="685"/>
      <c r="AB19" s="685"/>
      <c r="AC19" s="685"/>
      <c r="AD19" s="686">
        <v>3278829</v>
      </c>
      <c r="AE19" s="686"/>
      <c r="AF19" s="686"/>
      <c r="AG19" s="686"/>
      <c r="AH19" s="686"/>
      <c r="AI19" s="686"/>
      <c r="AJ19" s="686"/>
      <c r="AK19" s="686"/>
      <c r="AL19" s="628">
        <v>20.9</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973098</v>
      </c>
      <c r="BH19" s="626"/>
      <c r="BI19" s="626"/>
      <c r="BJ19" s="626"/>
      <c r="BK19" s="626"/>
      <c r="BL19" s="626"/>
      <c r="BM19" s="626"/>
      <c r="BN19" s="627"/>
      <c r="BO19" s="685">
        <v>8.4</v>
      </c>
      <c r="BP19" s="685"/>
      <c r="BQ19" s="685"/>
      <c r="BR19" s="685"/>
      <c r="BS19" s="631" t="s">
        <v>126</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126</v>
      </c>
      <c r="CS19" s="626"/>
      <c r="CT19" s="626"/>
      <c r="CU19" s="626"/>
      <c r="CV19" s="626"/>
      <c r="CW19" s="626"/>
      <c r="CX19" s="626"/>
      <c r="CY19" s="627"/>
      <c r="CZ19" s="685" t="s">
        <v>126</v>
      </c>
      <c r="DA19" s="685"/>
      <c r="DB19" s="685"/>
      <c r="DC19" s="685"/>
      <c r="DD19" s="631" t="s">
        <v>242</v>
      </c>
      <c r="DE19" s="626"/>
      <c r="DF19" s="626"/>
      <c r="DG19" s="626"/>
      <c r="DH19" s="626"/>
      <c r="DI19" s="626"/>
      <c r="DJ19" s="626"/>
      <c r="DK19" s="626"/>
      <c r="DL19" s="626"/>
      <c r="DM19" s="626"/>
      <c r="DN19" s="626"/>
      <c r="DO19" s="626"/>
      <c r="DP19" s="627"/>
      <c r="DQ19" s="631" t="s">
        <v>242</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v>343334</v>
      </c>
      <c r="S20" s="626"/>
      <c r="T20" s="626"/>
      <c r="U20" s="626"/>
      <c r="V20" s="626"/>
      <c r="W20" s="626"/>
      <c r="X20" s="626"/>
      <c r="Y20" s="627"/>
      <c r="Z20" s="685">
        <v>1.2</v>
      </c>
      <c r="AA20" s="685"/>
      <c r="AB20" s="685"/>
      <c r="AC20" s="685"/>
      <c r="AD20" s="686" t="s">
        <v>242</v>
      </c>
      <c r="AE20" s="686"/>
      <c r="AF20" s="686"/>
      <c r="AG20" s="686"/>
      <c r="AH20" s="686"/>
      <c r="AI20" s="686"/>
      <c r="AJ20" s="686"/>
      <c r="AK20" s="686"/>
      <c r="AL20" s="628" t="s">
        <v>126</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973098</v>
      </c>
      <c r="BH20" s="626"/>
      <c r="BI20" s="626"/>
      <c r="BJ20" s="626"/>
      <c r="BK20" s="626"/>
      <c r="BL20" s="626"/>
      <c r="BM20" s="626"/>
      <c r="BN20" s="627"/>
      <c r="BO20" s="685">
        <v>8.4</v>
      </c>
      <c r="BP20" s="685"/>
      <c r="BQ20" s="685"/>
      <c r="BR20" s="685"/>
      <c r="BS20" s="631" t="s">
        <v>126</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27277602</v>
      </c>
      <c r="CS20" s="626"/>
      <c r="CT20" s="626"/>
      <c r="CU20" s="626"/>
      <c r="CV20" s="626"/>
      <c r="CW20" s="626"/>
      <c r="CX20" s="626"/>
      <c r="CY20" s="627"/>
      <c r="CZ20" s="685">
        <v>100</v>
      </c>
      <c r="DA20" s="685"/>
      <c r="DB20" s="685"/>
      <c r="DC20" s="685"/>
      <c r="DD20" s="631">
        <v>913313</v>
      </c>
      <c r="DE20" s="626"/>
      <c r="DF20" s="626"/>
      <c r="DG20" s="626"/>
      <c r="DH20" s="626"/>
      <c r="DI20" s="626"/>
      <c r="DJ20" s="626"/>
      <c r="DK20" s="626"/>
      <c r="DL20" s="626"/>
      <c r="DM20" s="626"/>
      <c r="DN20" s="626"/>
      <c r="DO20" s="626"/>
      <c r="DP20" s="627"/>
      <c r="DQ20" s="631">
        <v>18471401</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t="s">
        <v>126</v>
      </c>
      <c r="S21" s="626"/>
      <c r="T21" s="626"/>
      <c r="U21" s="626"/>
      <c r="V21" s="626"/>
      <c r="W21" s="626"/>
      <c r="X21" s="626"/>
      <c r="Y21" s="627"/>
      <c r="Z21" s="685" t="s">
        <v>126</v>
      </c>
      <c r="AA21" s="685"/>
      <c r="AB21" s="685"/>
      <c r="AC21" s="685"/>
      <c r="AD21" s="686" t="s">
        <v>126</v>
      </c>
      <c r="AE21" s="686"/>
      <c r="AF21" s="686"/>
      <c r="AG21" s="686"/>
      <c r="AH21" s="686"/>
      <c r="AI21" s="686"/>
      <c r="AJ21" s="686"/>
      <c r="AK21" s="686"/>
      <c r="AL21" s="628" t="s">
        <v>242</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t="s">
        <v>242</v>
      </c>
      <c r="BH21" s="626"/>
      <c r="BI21" s="626"/>
      <c r="BJ21" s="626"/>
      <c r="BK21" s="626"/>
      <c r="BL21" s="626"/>
      <c r="BM21" s="626"/>
      <c r="BN21" s="627"/>
      <c r="BO21" s="685" t="s">
        <v>126</v>
      </c>
      <c r="BP21" s="685"/>
      <c r="BQ21" s="685"/>
      <c r="BR21" s="685"/>
      <c r="BS21" s="631" t="s">
        <v>126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16892992</v>
      </c>
      <c r="S22" s="626"/>
      <c r="T22" s="626"/>
      <c r="U22" s="626"/>
      <c r="V22" s="626"/>
      <c r="W22" s="626"/>
      <c r="X22" s="626"/>
      <c r="Y22" s="627"/>
      <c r="Z22" s="685">
        <v>61</v>
      </c>
      <c r="AA22" s="685"/>
      <c r="AB22" s="685"/>
      <c r="AC22" s="685"/>
      <c r="AD22" s="686">
        <v>15576560</v>
      </c>
      <c r="AE22" s="686"/>
      <c r="AF22" s="686"/>
      <c r="AG22" s="686"/>
      <c r="AH22" s="686"/>
      <c r="AI22" s="686"/>
      <c r="AJ22" s="686"/>
      <c r="AK22" s="686"/>
      <c r="AL22" s="628">
        <v>99.3</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242</v>
      </c>
      <c r="BH22" s="626"/>
      <c r="BI22" s="626"/>
      <c r="BJ22" s="626"/>
      <c r="BK22" s="626"/>
      <c r="BL22" s="626"/>
      <c r="BM22" s="626"/>
      <c r="BN22" s="627"/>
      <c r="BO22" s="685" t="s">
        <v>126</v>
      </c>
      <c r="BP22" s="685"/>
      <c r="BQ22" s="685"/>
      <c r="BR22" s="685"/>
      <c r="BS22" s="631" t="s">
        <v>126</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v>12846</v>
      </c>
      <c r="S23" s="626"/>
      <c r="T23" s="626"/>
      <c r="U23" s="626"/>
      <c r="V23" s="626"/>
      <c r="W23" s="626"/>
      <c r="X23" s="626"/>
      <c r="Y23" s="627"/>
      <c r="Z23" s="685">
        <v>0</v>
      </c>
      <c r="AA23" s="685"/>
      <c r="AB23" s="685"/>
      <c r="AC23" s="685"/>
      <c r="AD23" s="686">
        <v>12846</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973098</v>
      </c>
      <c r="BH23" s="626"/>
      <c r="BI23" s="626"/>
      <c r="BJ23" s="626"/>
      <c r="BK23" s="626"/>
      <c r="BL23" s="626"/>
      <c r="BM23" s="626"/>
      <c r="BN23" s="627"/>
      <c r="BO23" s="685">
        <v>8.4</v>
      </c>
      <c r="BP23" s="685"/>
      <c r="BQ23" s="685"/>
      <c r="BR23" s="685"/>
      <c r="BS23" s="631" t="s">
        <v>126</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24468</v>
      </c>
      <c r="S24" s="626"/>
      <c r="T24" s="626"/>
      <c r="U24" s="626"/>
      <c r="V24" s="626"/>
      <c r="W24" s="626"/>
      <c r="X24" s="626"/>
      <c r="Y24" s="627"/>
      <c r="Z24" s="685">
        <v>0.1</v>
      </c>
      <c r="AA24" s="685"/>
      <c r="AB24" s="685"/>
      <c r="AC24" s="685"/>
      <c r="AD24" s="686" t="s">
        <v>126</v>
      </c>
      <c r="AE24" s="686"/>
      <c r="AF24" s="686"/>
      <c r="AG24" s="686"/>
      <c r="AH24" s="686"/>
      <c r="AI24" s="686"/>
      <c r="AJ24" s="686"/>
      <c r="AK24" s="686"/>
      <c r="AL24" s="628" t="s">
        <v>242</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126</v>
      </c>
      <c r="BH24" s="626"/>
      <c r="BI24" s="626"/>
      <c r="BJ24" s="626"/>
      <c r="BK24" s="626"/>
      <c r="BL24" s="626"/>
      <c r="BM24" s="626"/>
      <c r="BN24" s="627"/>
      <c r="BO24" s="685" t="s">
        <v>242</v>
      </c>
      <c r="BP24" s="685"/>
      <c r="BQ24" s="685"/>
      <c r="BR24" s="685"/>
      <c r="BS24" s="631" t="s">
        <v>126</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14997956</v>
      </c>
      <c r="CS24" s="689"/>
      <c r="CT24" s="689"/>
      <c r="CU24" s="689"/>
      <c r="CV24" s="689"/>
      <c r="CW24" s="689"/>
      <c r="CX24" s="689"/>
      <c r="CY24" s="735"/>
      <c r="CZ24" s="736">
        <v>55</v>
      </c>
      <c r="DA24" s="705"/>
      <c r="DB24" s="705"/>
      <c r="DC24" s="739"/>
      <c r="DD24" s="734">
        <v>8852208</v>
      </c>
      <c r="DE24" s="689"/>
      <c r="DF24" s="689"/>
      <c r="DG24" s="689"/>
      <c r="DH24" s="689"/>
      <c r="DI24" s="689"/>
      <c r="DJ24" s="689"/>
      <c r="DK24" s="735"/>
      <c r="DL24" s="734">
        <v>8756278</v>
      </c>
      <c r="DM24" s="689"/>
      <c r="DN24" s="689"/>
      <c r="DO24" s="689"/>
      <c r="DP24" s="689"/>
      <c r="DQ24" s="689"/>
      <c r="DR24" s="689"/>
      <c r="DS24" s="689"/>
      <c r="DT24" s="689"/>
      <c r="DU24" s="689"/>
      <c r="DV24" s="735"/>
      <c r="DW24" s="736">
        <v>52</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443246</v>
      </c>
      <c r="S25" s="626"/>
      <c r="T25" s="626"/>
      <c r="U25" s="626"/>
      <c r="V25" s="626"/>
      <c r="W25" s="626"/>
      <c r="X25" s="626"/>
      <c r="Y25" s="627"/>
      <c r="Z25" s="685">
        <v>1.6</v>
      </c>
      <c r="AA25" s="685"/>
      <c r="AB25" s="685"/>
      <c r="AC25" s="685"/>
      <c r="AD25" s="686">
        <v>95507</v>
      </c>
      <c r="AE25" s="686"/>
      <c r="AF25" s="686"/>
      <c r="AG25" s="686"/>
      <c r="AH25" s="686"/>
      <c r="AI25" s="686"/>
      <c r="AJ25" s="686"/>
      <c r="AK25" s="686"/>
      <c r="AL25" s="628">
        <v>0.6</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126</v>
      </c>
      <c r="BH25" s="626"/>
      <c r="BI25" s="626"/>
      <c r="BJ25" s="626"/>
      <c r="BK25" s="626"/>
      <c r="BL25" s="626"/>
      <c r="BM25" s="626"/>
      <c r="BN25" s="627"/>
      <c r="BO25" s="685" t="s">
        <v>126</v>
      </c>
      <c r="BP25" s="685"/>
      <c r="BQ25" s="685"/>
      <c r="BR25" s="685"/>
      <c r="BS25" s="631" t="s">
        <v>126</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3934768</v>
      </c>
      <c r="CS25" s="624"/>
      <c r="CT25" s="624"/>
      <c r="CU25" s="624"/>
      <c r="CV25" s="624"/>
      <c r="CW25" s="624"/>
      <c r="CX25" s="624"/>
      <c r="CY25" s="625"/>
      <c r="CZ25" s="628">
        <v>14.4</v>
      </c>
      <c r="DA25" s="657"/>
      <c r="DB25" s="657"/>
      <c r="DC25" s="658"/>
      <c r="DD25" s="631">
        <v>3389335</v>
      </c>
      <c r="DE25" s="624"/>
      <c r="DF25" s="624"/>
      <c r="DG25" s="624"/>
      <c r="DH25" s="624"/>
      <c r="DI25" s="624"/>
      <c r="DJ25" s="624"/>
      <c r="DK25" s="625"/>
      <c r="DL25" s="631">
        <v>3301030</v>
      </c>
      <c r="DM25" s="624"/>
      <c r="DN25" s="624"/>
      <c r="DO25" s="624"/>
      <c r="DP25" s="624"/>
      <c r="DQ25" s="624"/>
      <c r="DR25" s="624"/>
      <c r="DS25" s="624"/>
      <c r="DT25" s="624"/>
      <c r="DU25" s="624"/>
      <c r="DV25" s="625"/>
      <c r="DW25" s="628">
        <v>19.600000000000001</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133751</v>
      </c>
      <c r="S26" s="626"/>
      <c r="T26" s="626"/>
      <c r="U26" s="626"/>
      <c r="V26" s="626"/>
      <c r="W26" s="626"/>
      <c r="X26" s="626"/>
      <c r="Y26" s="627"/>
      <c r="Z26" s="685">
        <v>0.5</v>
      </c>
      <c r="AA26" s="685"/>
      <c r="AB26" s="685"/>
      <c r="AC26" s="685"/>
      <c r="AD26" s="686" t="s">
        <v>242</v>
      </c>
      <c r="AE26" s="686"/>
      <c r="AF26" s="686"/>
      <c r="AG26" s="686"/>
      <c r="AH26" s="686"/>
      <c r="AI26" s="686"/>
      <c r="AJ26" s="686"/>
      <c r="AK26" s="686"/>
      <c r="AL26" s="628" t="s">
        <v>126</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242</v>
      </c>
      <c r="BH26" s="626"/>
      <c r="BI26" s="626"/>
      <c r="BJ26" s="626"/>
      <c r="BK26" s="626"/>
      <c r="BL26" s="626"/>
      <c r="BM26" s="626"/>
      <c r="BN26" s="627"/>
      <c r="BO26" s="685" t="s">
        <v>126</v>
      </c>
      <c r="BP26" s="685"/>
      <c r="BQ26" s="685"/>
      <c r="BR26" s="685"/>
      <c r="BS26" s="631" t="s">
        <v>126</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2498731</v>
      </c>
      <c r="CS26" s="626"/>
      <c r="CT26" s="626"/>
      <c r="CU26" s="626"/>
      <c r="CV26" s="626"/>
      <c r="CW26" s="626"/>
      <c r="CX26" s="626"/>
      <c r="CY26" s="627"/>
      <c r="CZ26" s="628">
        <v>9.1999999999999993</v>
      </c>
      <c r="DA26" s="657"/>
      <c r="DB26" s="657"/>
      <c r="DC26" s="658"/>
      <c r="DD26" s="631">
        <v>2086084</v>
      </c>
      <c r="DE26" s="626"/>
      <c r="DF26" s="626"/>
      <c r="DG26" s="626"/>
      <c r="DH26" s="626"/>
      <c r="DI26" s="626"/>
      <c r="DJ26" s="626"/>
      <c r="DK26" s="627"/>
      <c r="DL26" s="631" t="s">
        <v>126</v>
      </c>
      <c r="DM26" s="626"/>
      <c r="DN26" s="626"/>
      <c r="DO26" s="626"/>
      <c r="DP26" s="626"/>
      <c r="DQ26" s="626"/>
      <c r="DR26" s="626"/>
      <c r="DS26" s="626"/>
      <c r="DT26" s="626"/>
      <c r="DU26" s="626"/>
      <c r="DV26" s="627"/>
      <c r="DW26" s="628" t="s">
        <v>126</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4894440</v>
      </c>
      <c r="S27" s="626"/>
      <c r="T27" s="626"/>
      <c r="U27" s="626"/>
      <c r="V27" s="626"/>
      <c r="W27" s="626"/>
      <c r="X27" s="626"/>
      <c r="Y27" s="627"/>
      <c r="Z27" s="685">
        <v>17.7</v>
      </c>
      <c r="AA27" s="685"/>
      <c r="AB27" s="685"/>
      <c r="AC27" s="685"/>
      <c r="AD27" s="686" t="s">
        <v>242</v>
      </c>
      <c r="AE27" s="686"/>
      <c r="AF27" s="686"/>
      <c r="AG27" s="686"/>
      <c r="AH27" s="686"/>
      <c r="AI27" s="686"/>
      <c r="AJ27" s="686"/>
      <c r="AK27" s="686"/>
      <c r="AL27" s="628" t="s">
        <v>126</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11526876</v>
      </c>
      <c r="BH27" s="626"/>
      <c r="BI27" s="626"/>
      <c r="BJ27" s="626"/>
      <c r="BK27" s="626"/>
      <c r="BL27" s="626"/>
      <c r="BM27" s="626"/>
      <c r="BN27" s="627"/>
      <c r="BO27" s="685">
        <v>100</v>
      </c>
      <c r="BP27" s="685"/>
      <c r="BQ27" s="685"/>
      <c r="BR27" s="685"/>
      <c r="BS27" s="631">
        <v>169454</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8202664</v>
      </c>
      <c r="CS27" s="624"/>
      <c r="CT27" s="624"/>
      <c r="CU27" s="624"/>
      <c r="CV27" s="624"/>
      <c r="CW27" s="624"/>
      <c r="CX27" s="624"/>
      <c r="CY27" s="625"/>
      <c r="CZ27" s="628">
        <v>30.1</v>
      </c>
      <c r="DA27" s="657"/>
      <c r="DB27" s="657"/>
      <c r="DC27" s="658"/>
      <c r="DD27" s="631">
        <v>2620413</v>
      </c>
      <c r="DE27" s="624"/>
      <c r="DF27" s="624"/>
      <c r="DG27" s="624"/>
      <c r="DH27" s="624"/>
      <c r="DI27" s="624"/>
      <c r="DJ27" s="624"/>
      <c r="DK27" s="625"/>
      <c r="DL27" s="631">
        <v>2620413</v>
      </c>
      <c r="DM27" s="624"/>
      <c r="DN27" s="624"/>
      <c r="DO27" s="624"/>
      <c r="DP27" s="624"/>
      <c r="DQ27" s="624"/>
      <c r="DR27" s="624"/>
      <c r="DS27" s="624"/>
      <c r="DT27" s="624"/>
      <c r="DU27" s="624"/>
      <c r="DV27" s="625"/>
      <c r="DW27" s="628">
        <v>15.6</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t="s">
        <v>126</v>
      </c>
      <c r="S28" s="626"/>
      <c r="T28" s="626"/>
      <c r="U28" s="626"/>
      <c r="V28" s="626"/>
      <c r="W28" s="626"/>
      <c r="X28" s="626"/>
      <c r="Y28" s="627"/>
      <c r="Z28" s="685" t="s">
        <v>126</v>
      </c>
      <c r="AA28" s="685"/>
      <c r="AB28" s="685"/>
      <c r="AC28" s="685"/>
      <c r="AD28" s="686" t="s">
        <v>126</v>
      </c>
      <c r="AE28" s="686"/>
      <c r="AF28" s="686"/>
      <c r="AG28" s="686"/>
      <c r="AH28" s="686"/>
      <c r="AI28" s="686"/>
      <c r="AJ28" s="686"/>
      <c r="AK28" s="686"/>
      <c r="AL28" s="628" t="s">
        <v>126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2860524</v>
      </c>
      <c r="CS28" s="626"/>
      <c r="CT28" s="626"/>
      <c r="CU28" s="626"/>
      <c r="CV28" s="626"/>
      <c r="CW28" s="626"/>
      <c r="CX28" s="626"/>
      <c r="CY28" s="627"/>
      <c r="CZ28" s="628">
        <v>10.5</v>
      </c>
      <c r="DA28" s="657"/>
      <c r="DB28" s="657"/>
      <c r="DC28" s="658"/>
      <c r="DD28" s="631">
        <v>2842460</v>
      </c>
      <c r="DE28" s="626"/>
      <c r="DF28" s="626"/>
      <c r="DG28" s="626"/>
      <c r="DH28" s="626"/>
      <c r="DI28" s="626"/>
      <c r="DJ28" s="626"/>
      <c r="DK28" s="627"/>
      <c r="DL28" s="631">
        <v>2834835</v>
      </c>
      <c r="DM28" s="626"/>
      <c r="DN28" s="626"/>
      <c r="DO28" s="626"/>
      <c r="DP28" s="626"/>
      <c r="DQ28" s="626"/>
      <c r="DR28" s="626"/>
      <c r="DS28" s="626"/>
      <c r="DT28" s="626"/>
      <c r="DU28" s="626"/>
      <c r="DV28" s="627"/>
      <c r="DW28" s="628">
        <v>16.8</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1873739</v>
      </c>
      <c r="S29" s="626"/>
      <c r="T29" s="626"/>
      <c r="U29" s="626"/>
      <c r="V29" s="626"/>
      <c r="W29" s="626"/>
      <c r="X29" s="626"/>
      <c r="Y29" s="627"/>
      <c r="Z29" s="685">
        <v>6.8</v>
      </c>
      <c r="AA29" s="685"/>
      <c r="AB29" s="685"/>
      <c r="AC29" s="685"/>
      <c r="AD29" s="686" t="s">
        <v>242</v>
      </c>
      <c r="AE29" s="686"/>
      <c r="AF29" s="686"/>
      <c r="AG29" s="686"/>
      <c r="AH29" s="686"/>
      <c r="AI29" s="686"/>
      <c r="AJ29" s="686"/>
      <c r="AK29" s="686"/>
      <c r="AL29" s="628" t="s">
        <v>126</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69</v>
      </c>
      <c r="CG29" s="664"/>
      <c r="CH29" s="664"/>
      <c r="CI29" s="664"/>
      <c r="CJ29" s="664"/>
      <c r="CK29" s="664"/>
      <c r="CL29" s="664"/>
      <c r="CM29" s="664"/>
      <c r="CN29" s="664"/>
      <c r="CO29" s="664"/>
      <c r="CP29" s="664"/>
      <c r="CQ29" s="665"/>
      <c r="CR29" s="623">
        <v>2860222</v>
      </c>
      <c r="CS29" s="624"/>
      <c r="CT29" s="624"/>
      <c r="CU29" s="624"/>
      <c r="CV29" s="624"/>
      <c r="CW29" s="624"/>
      <c r="CX29" s="624"/>
      <c r="CY29" s="625"/>
      <c r="CZ29" s="628">
        <v>10.5</v>
      </c>
      <c r="DA29" s="657"/>
      <c r="DB29" s="657"/>
      <c r="DC29" s="658"/>
      <c r="DD29" s="631">
        <v>2842158</v>
      </c>
      <c r="DE29" s="624"/>
      <c r="DF29" s="624"/>
      <c r="DG29" s="624"/>
      <c r="DH29" s="624"/>
      <c r="DI29" s="624"/>
      <c r="DJ29" s="624"/>
      <c r="DK29" s="625"/>
      <c r="DL29" s="631">
        <v>2834533</v>
      </c>
      <c r="DM29" s="624"/>
      <c r="DN29" s="624"/>
      <c r="DO29" s="624"/>
      <c r="DP29" s="624"/>
      <c r="DQ29" s="624"/>
      <c r="DR29" s="624"/>
      <c r="DS29" s="624"/>
      <c r="DT29" s="624"/>
      <c r="DU29" s="624"/>
      <c r="DV29" s="625"/>
      <c r="DW29" s="628">
        <v>16.8</v>
      </c>
      <c r="DX29" s="657"/>
      <c r="DY29" s="657"/>
      <c r="DZ29" s="657"/>
      <c r="EA29" s="657"/>
      <c r="EB29" s="657"/>
      <c r="EC29" s="659"/>
    </row>
    <row r="30" spans="2:133" ht="11.25" customHeight="1" x14ac:dyDescent="0.15">
      <c r="B30" s="620" t="s">
        <v>305</v>
      </c>
      <c r="C30" s="621"/>
      <c r="D30" s="621"/>
      <c r="E30" s="621"/>
      <c r="F30" s="621"/>
      <c r="G30" s="621"/>
      <c r="H30" s="621"/>
      <c r="I30" s="621"/>
      <c r="J30" s="621"/>
      <c r="K30" s="621"/>
      <c r="L30" s="621"/>
      <c r="M30" s="621"/>
      <c r="N30" s="621"/>
      <c r="O30" s="621"/>
      <c r="P30" s="621"/>
      <c r="Q30" s="622"/>
      <c r="R30" s="623">
        <v>231370</v>
      </c>
      <c r="S30" s="626"/>
      <c r="T30" s="626"/>
      <c r="U30" s="626"/>
      <c r="V30" s="626"/>
      <c r="W30" s="626"/>
      <c r="X30" s="626"/>
      <c r="Y30" s="627"/>
      <c r="Z30" s="685">
        <v>0.8</v>
      </c>
      <c r="AA30" s="685"/>
      <c r="AB30" s="685"/>
      <c r="AC30" s="685"/>
      <c r="AD30" s="686">
        <v>3100</v>
      </c>
      <c r="AE30" s="686"/>
      <c r="AF30" s="686"/>
      <c r="AG30" s="686"/>
      <c r="AH30" s="686"/>
      <c r="AI30" s="686"/>
      <c r="AJ30" s="686"/>
      <c r="AK30" s="686"/>
      <c r="AL30" s="628">
        <v>0</v>
      </c>
      <c r="AM30" s="629"/>
      <c r="AN30" s="629"/>
      <c r="AO30" s="687"/>
      <c r="AP30" s="713" t="s">
        <v>306</v>
      </c>
      <c r="AQ30" s="714"/>
      <c r="AR30" s="714"/>
      <c r="AS30" s="714"/>
      <c r="AT30" s="719" t="s">
        <v>307</v>
      </c>
      <c r="AU30" s="230"/>
      <c r="AV30" s="230"/>
      <c r="AW30" s="230"/>
      <c r="AX30" s="722" t="s">
        <v>184</v>
      </c>
      <c r="AY30" s="723"/>
      <c r="AZ30" s="723"/>
      <c r="BA30" s="723"/>
      <c r="BB30" s="723"/>
      <c r="BC30" s="723"/>
      <c r="BD30" s="723"/>
      <c r="BE30" s="723"/>
      <c r="BF30" s="724"/>
      <c r="BG30" s="703">
        <v>99.1</v>
      </c>
      <c r="BH30" s="704"/>
      <c r="BI30" s="704"/>
      <c r="BJ30" s="704"/>
      <c r="BK30" s="704"/>
      <c r="BL30" s="704"/>
      <c r="BM30" s="705">
        <v>97.7</v>
      </c>
      <c r="BN30" s="704"/>
      <c r="BO30" s="704"/>
      <c r="BP30" s="704"/>
      <c r="BQ30" s="706"/>
      <c r="BR30" s="703">
        <v>99.3</v>
      </c>
      <c r="BS30" s="704"/>
      <c r="BT30" s="704"/>
      <c r="BU30" s="704"/>
      <c r="BV30" s="704"/>
      <c r="BW30" s="704"/>
      <c r="BX30" s="705">
        <v>97.8</v>
      </c>
      <c r="BY30" s="704"/>
      <c r="BZ30" s="704"/>
      <c r="CA30" s="704"/>
      <c r="CB30" s="706"/>
      <c r="CD30" s="709"/>
      <c r="CE30" s="710"/>
      <c r="CF30" s="667" t="s">
        <v>308</v>
      </c>
      <c r="CG30" s="664"/>
      <c r="CH30" s="664"/>
      <c r="CI30" s="664"/>
      <c r="CJ30" s="664"/>
      <c r="CK30" s="664"/>
      <c r="CL30" s="664"/>
      <c r="CM30" s="664"/>
      <c r="CN30" s="664"/>
      <c r="CO30" s="664"/>
      <c r="CP30" s="664"/>
      <c r="CQ30" s="665"/>
      <c r="CR30" s="623">
        <v>2531246</v>
      </c>
      <c r="CS30" s="626"/>
      <c r="CT30" s="626"/>
      <c r="CU30" s="626"/>
      <c r="CV30" s="626"/>
      <c r="CW30" s="626"/>
      <c r="CX30" s="626"/>
      <c r="CY30" s="627"/>
      <c r="CZ30" s="628">
        <v>9.3000000000000007</v>
      </c>
      <c r="DA30" s="657"/>
      <c r="DB30" s="657"/>
      <c r="DC30" s="658"/>
      <c r="DD30" s="631">
        <v>2522285</v>
      </c>
      <c r="DE30" s="626"/>
      <c r="DF30" s="626"/>
      <c r="DG30" s="626"/>
      <c r="DH30" s="626"/>
      <c r="DI30" s="626"/>
      <c r="DJ30" s="626"/>
      <c r="DK30" s="627"/>
      <c r="DL30" s="631">
        <v>2514660</v>
      </c>
      <c r="DM30" s="626"/>
      <c r="DN30" s="626"/>
      <c r="DO30" s="626"/>
      <c r="DP30" s="626"/>
      <c r="DQ30" s="626"/>
      <c r="DR30" s="626"/>
      <c r="DS30" s="626"/>
      <c r="DT30" s="626"/>
      <c r="DU30" s="626"/>
      <c r="DV30" s="627"/>
      <c r="DW30" s="628">
        <v>14.9</v>
      </c>
      <c r="DX30" s="657"/>
      <c r="DY30" s="657"/>
      <c r="DZ30" s="657"/>
      <c r="EA30" s="657"/>
      <c r="EB30" s="657"/>
      <c r="EC30" s="659"/>
    </row>
    <row r="31" spans="2:133" ht="11.25" customHeight="1" x14ac:dyDescent="0.15">
      <c r="B31" s="620" t="s">
        <v>309</v>
      </c>
      <c r="C31" s="621"/>
      <c r="D31" s="621"/>
      <c r="E31" s="621"/>
      <c r="F31" s="621"/>
      <c r="G31" s="621"/>
      <c r="H31" s="621"/>
      <c r="I31" s="621"/>
      <c r="J31" s="621"/>
      <c r="K31" s="621"/>
      <c r="L31" s="621"/>
      <c r="M31" s="621"/>
      <c r="N31" s="621"/>
      <c r="O31" s="621"/>
      <c r="P31" s="621"/>
      <c r="Q31" s="622"/>
      <c r="R31" s="623">
        <v>171402</v>
      </c>
      <c r="S31" s="626"/>
      <c r="T31" s="626"/>
      <c r="U31" s="626"/>
      <c r="V31" s="626"/>
      <c r="W31" s="626"/>
      <c r="X31" s="626"/>
      <c r="Y31" s="627"/>
      <c r="Z31" s="685">
        <v>0.6</v>
      </c>
      <c r="AA31" s="685"/>
      <c r="AB31" s="685"/>
      <c r="AC31" s="685"/>
      <c r="AD31" s="686" t="s">
        <v>126</v>
      </c>
      <c r="AE31" s="686"/>
      <c r="AF31" s="686"/>
      <c r="AG31" s="686"/>
      <c r="AH31" s="686"/>
      <c r="AI31" s="686"/>
      <c r="AJ31" s="686"/>
      <c r="AK31" s="686"/>
      <c r="AL31" s="628" t="s">
        <v>126</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98.6</v>
      </c>
      <c r="BH31" s="624"/>
      <c r="BI31" s="624"/>
      <c r="BJ31" s="624"/>
      <c r="BK31" s="624"/>
      <c r="BL31" s="624"/>
      <c r="BM31" s="629">
        <v>96.8</v>
      </c>
      <c r="BN31" s="702"/>
      <c r="BO31" s="702"/>
      <c r="BP31" s="702"/>
      <c r="BQ31" s="663"/>
      <c r="BR31" s="701">
        <v>99.1</v>
      </c>
      <c r="BS31" s="624"/>
      <c r="BT31" s="624"/>
      <c r="BU31" s="624"/>
      <c r="BV31" s="624"/>
      <c r="BW31" s="624"/>
      <c r="BX31" s="629">
        <v>97.1</v>
      </c>
      <c r="BY31" s="702"/>
      <c r="BZ31" s="702"/>
      <c r="CA31" s="702"/>
      <c r="CB31" s="663"/>
      <c r="CD31" s="709"/>
      <c r="CE31" s="710"/>
      <c r="CF31" s="667" t="s">
        <v>312</v>
      </c>
      <c r="CG31" s="664"/>
      <c r="CH31" s="664"/>
      <c r="CI31" s="664"/>
      <c r="CJ31" s="664"/>
      <c r="CK31" s="664"/>
      <c r="CL31" s="664"/>
      <c r="CM31" s="664"/>
      <c r="CN31" s="664"/>
      <c r="CO31" s="664"/>
      <c r="CP31" s="664"/>
      <c r="CQ31" s="665"/>
      <c r="CR31" s="623">
        <v>328976</v>
      </c>
      <c r="CS31" s="624"/>
      <c r="CT31" s="624"/>
      <c r="CU31" s="624"/>
      <c r="CV31" s="624"/>
      <c r="CW31" s="624"/>
      <c r="CX31" s="624"/>
      <c r="CY31" s="625"/>
      <c r="CZ31" s="628">
        <v>1.2</v>
      </c>
      <c r="DA31" s="657"/>
      <c r="DB31" s="657"/>
      <c r="DC31" s="658"/>
      <c r="DD31" s="631">
        <v>319873</v>
      </c>
      <c r="DE31" s="624"/>
      <c r="DF31" s="624"/>
      <c r="DG31" s="624"/>
      <c r="DH31" s="624"/>
      <c r="DI31" s="624"/>
      <c r="DJ31" s="624"/>
      <c r="DK31" s="625"/>
      <c r="DL31" s="631">
        <v>319873</v>
      </c>
      <c r="DM31" s="624"/>
      <c r="DN31" s="624"/>
      <c r="DO31" s="624"/>
      <c r="DP31" s="624"/>
      <c r="DQ31" s="624"/>
      <c r="DR31" s="624"/>
      <c r="DS31" s="624"/>
      <c r="DT31" s="624"/>
      <c r="DU31" s="624"/>
      <c r="DV31" s="625"/>
      <c r="DW31" s="628">
        <v>1.9</v>
      </c>
      <c r="DX31" s="657"/>
      <c r="DY31" s="657"/>
      <c r="DZ31" s="657"/>
      <c r="EA31" s="657"/>
      <c r="EB31" s="657"/>
      <c r="EC31" s="659"/>
    </row>
    <row r="32" spans="2:133" ht="11.25" customHeight="1" x14ac:dyDescent="0.15">
      <c r="B32" s="620" t="s">
        <v>313</v>
      </c>
      <c r="C32" s="621"/>
      <c r="D32" s="621"/>
      <c r="E32" s="621"/>
      <c r="F32" s="621"/>
      <c r="G32" s="621"/>
      <c r="H32" s="621"/>
      <c r="I32" s="621"/>
      <c r="J32" s="621"/>
      <c r="K32" s="621"/>
      <c r="L32" s="621"/>
      <c r="M32" s="621"/>
      <c r="N32" s="621"/>
      <c r="O32" s="621"/>
      <c r="P32" s="621"/>
      <c r="Q32" s="622"/>
      <c r="R32" s="623">
        <v>355555</v>
      </c>
      <c r="S32" s="626"/>
      <c r="T32" s="626"/>
      <c r="U32" s="626"/>
      <c r="V32" s="626"/>
      <c r="W32" s="626"/>
      <c r="X32" s="626"/>
      <c r="Y32" s="627"/>
      <c r="Z32" s="685">
        <v>1.3</v>
      </c>
      <c r="AA32" s="685"/>
      <c r="AB32" s="685"/>
      <c r="AC32" s="685"/>
      <c r="AD32" s="686" t="s">
        <v>126</v>
      </c>
      <c r="AE32" s="686"/>
      <c r="AF32" s="686"/>
      <c r="AG32" s="686"/>
      <c r="AH32" s="686"/>
      <c r="AI32" s="686"/>
      <c r="AJ32" s="686"/>
      <c r="AK32" s="686"/>
      <c r="AL32" s="628" t="s">
        <v>242</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99.4</v>
      </c>
      <c r="BH32" s="639"/>
      <c r="BI32" s="639"/>
      <c r="BJ32" s="639"/>
      <c r="BK32" s="639"/>
      <c r="BL32" s="639"/>
      <c r="BM32" s="683">
        <v>98.2</v>
      </c>
      <c r="BN32" s="639"/>
      <c r="BO32" s="639"/>
      <c r="BP32" s="639"/>
      <c r="BQ32" s="676"/>
      <c r="BR32" s="700">
        <v>99.4</v>
      </c>
      <c r="BS32" s="639"/>
      <c r="BT32" s="639"/>
      <c r="BU32" s="639"/>
      <c r="BV32" s="639"/>
      <c r="BW32" s="639"/>
      <c r="BX32" s="683">
        <v>98</v>
      </c>
      <c r="BY32" s="639"/>
      <c r="BZ32" s="639"/>
      <c r="CA32" s="639"/>
      <c r="CB32" s="676"/>
      <c r="CD32" s="711"/>
      <c r="CE32" s="712"/>
      <c r="CF32" s="667" t="s">
        <v>315</v>
      </c>
      <c r="CG32" s="664"/>
      <c r="CH32" s="664"/>
      <c r="CI32" s="664"/>
      <c r="CJ32" s="664"/>
      <c r="CK32" s="664"/>
      <c r="CL32" s="664"/>
      <c r="CM32" s="664"/>
      <c r="CN32" s="664"/>
      <c r="CO32" s="664"/>
      <c r="CP32" s="664"/>
      <c r="CQ32" s="665"/>
      <c r="CR32" s="623">
        <v>302</v>
      </c>
      <c r="CS32" s="626"/>
      <c r="CT32" s="626"/>
      <c r="CU32" s="626"/>
      <c r="CV32" s="626"/>
      <c r="CW32" s="626"/>
      <c r="CX32" s="626"/>
      <c r="CY32" s="627"/>
      <c r="CZ32" s="628">
        <v>0</v>
      </c>
      <c r="DA32" s="657"/>
      <c r="DB32" s="657"/>
      <c r="DC32" s="658"/>
      <c r="DD32" s="631">
        <v>302</v>
      </c>
      <c r="DE32" s="626"/>
      <c r="DF32" s="626"/>
      <c r="DG32" s="626"/>
      <c r="DH32" s="626"/>
      <c r="DI32" s="626"/>
      <c r="DJ32" s="626"/>
      <c r="DK32" s="627"/>
      <c r="DL32" s="631">
        <v>302</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316</v>
      </c>
      <c r="C33" s="621"/>
      <c r="D33" s="621"/>
      <c r="E33" s="621"/>
      <c r="F33" s="621"/>
      <c r="G33" s="621"/>
      <c r="H33" s="621"/>
      <c r="I33" s="621"/>
      <c r="J33" s="621"/>
      <c r="K33" s="621"/>
      <c r="L33" s="621"/>
      <c r="M33" s="621"/>
      <c r="N33" s="621"/>
      <c r="O33" s="621"/>
      <c r="P33" s="621"/>
      <c r="Q33" s="622"/>
      <c r="R33" s="623">
        <v>527802</v>
      </c>
      <c r="S33" s="626"/>
      <c r="T33" s="626"/>
      <c r="U33" s="626"/>
      <c r="V33" s="626"/>
      <c r="W33" s="626"/>
      <c r="X33" s="626"/>
      <c r="Y33" s="627"/>
      <c r="Z33" s="685">
        <v>1.9</v>
      </c>
      <c r="AA33" s="685"/>
      <c r="AB33" s="685"/>
      <c r="AC33" s="685"/>
      <c r="AD33" s="686" t="s">
        <v>242</v>
      </c>
      <c r="AE33" s="686"/>
      <c r="AF33" s="686"/>
      <c r="AG33" s="686"/>
      <c r="AH33" s="686"/>
      <c r="AI33" s="686"/>
      <c r="AJ33" s="686"/>
      <c r="AK33" s="686"/>
      <c r="AL33" s="628" t="s">
        <v>242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11304000</v>
      </c>
      <c r="CS33" s="624"/>
      <c r="CT33" s="624"/>
      <c r="CU33" s="624"/>
      <c r="CV33" s="624"/>
      <c r="CW33" s="624"/>
      <c r="CX33" s="624"/>
      <c r="CY33" s="625"/>
      <c r="CZ33" s="628">
        <v>41.4</v>
      </c>
      <c r="DA33" s="657"/>
      <c r="DB33" s="657"/>
      <c r="DC33" s="658"/>
      <c r="DD33" s="631">
        <v>8932505</v>
      </c>
      <c r="DE33" s="624"/>
      <c r="DF33" s="624"/>
      <c r="DG33" s="624"/>
      <c r="DH33" s="624"/>
      <c r="DI33" s="624"/>
      <c r="DJ33" s="624"/>
      <c r="DK33" s="625"/>
      <c r="DL33" s="631">
        <v>7410414</v>
      </c>
      <c r="DM33" s="624"/>
      <c r="DN33" s="624"/>
      <c r="DO33" s="624"/>
      <c r="DP33" s="624"/>
      <c r="DQ33" s="624"/>
      <c r="DR33" s="624"/>
      <c r="DS33" s="624"/>
      <c r="DT33" s="624"/>
      <c r="DU33" s="624"/>
      <c r="DV33" s="625"/>
      <c r="DW33" s="628">
        <v>44</v>
      </c>
      <c r="DX33" s="657"/>
      <c r="DY33" s="657"/>
      <c r="DZ33" s="657"/>
      <c r="EA33" s="657"/>
      <c r="EB33" s="657"/>
      <c r="EC33" s="659"/>
    </row>
    <row r="34" spans="2:133" ht="11.25" customHeight="1" x14ac:dyDescent="0.15">
      <c r="B34" s="620" t="s">
        <v>318</v>
      </c>
      <c r="C34" s="621"/>
      <c r="D34" s="621"/>
      <c r="E34" s="621"/>
      <c r="F34" s="621"/>
      <c r="G34" s="621"/>
      <c r="H34" s="621"/>
      <c r="I34" s="621"/>
      <c r="J34" s="621"/>
      <c r="K34" s="621"/>
      <c r="L34" s="621"/>
      <c r="M34" s="621"/>
      <c r="N34" s="621"/>
      <c r="O34" s="621"/>
      <c r="P34" s="621"/>
      <c r="Q34" s="622"/>
      <c r="R34" s="623">
        <v>413471</v>
      </c>
      <c r="S34" s="626"/>
      <c r="T34" s="626"/>
      <c r="U34" s="626"/>
      <c r="V34" s="626"/>
      <c r="W34" s="626"/>
      <c r="X34" s="626"/>
      <c r="Y34" s="627"/>
      <c r="Z34" s="685">
        <v>1.5</v>
      </c>
      <c r="AA34" s="685"/>
      <c r="AB34" s="685"/>
      <c r="AC34" s="685"/>
      <c r="AD34" s="686">
        <v>753</v>
      </c>
      <c r="AE34" s="686"/>
      <c r="AF34" s="686"/>
      <c r="AG34" s="686"/>
      <c r="AH34" s="686"/>
      <c r="AI34" s="686"/>
      <c r="AJ34" s="686"/>
      <c r="AK34" s="686"/>
      <c r="AL34" s="628">
        <v>0</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3436611</v>
      </c>
      <c r="CS34" s="626"/>
      <c r="CT34" s="626"/>
      <c r="CU34" s="626"/>
      <c r="CV34" s="626"/>
      <c r="CW34" s="626"/>
      <c r="CX34" s="626"/>
      <c r="CY34" s="627"/>
      <c r="CZ34" s="628">
        <v>12.6</v>
      </c>
      <c r="DA34" s="657"/>
      <c r="DB34" s="657"/>
      <c r="DC34" s="658"/>
      <c r="DD34" s="631">
        <v>2469529</v>
      </c>
      <c r="DE34" s="626"/>
      <c r="DF34" s="626"/>
      <c r="DG34" s="626"/>
      <c r="DH34" s="626"/>
      <c r="DI34" s="626"/>
      <c r="DJ34" s="626"/>
      <c r="DK34" s="627"/>
      <c r="DL34" s="631">
        <v>2359729</v>
      </c>
      <c r="DM34" s="626"/>
      <c r="DN34" s="626"/>
      <c r="DO34" s="626"/>
      <c r="DP34" s="626"/>
      <c r="DQ34" s="626"/>
      <c r="DR34" s="626"/>
      <c r="DS34" s="626"/>
      <c r="DT34" s="626"/>
      <c r="DU34" s="626"/>
      <c r="DV34" s="627"/>
      <c r="DW34" s="628">
        <v>14</v>
      </c>
      <c r="DX34" s="657"/>
      <c r="DY34" s="657"/>
      <c r="DZ34" s="657"/>
      <c r="EA34" s="657"/>
      <c r="EB34" s="657"/>
      <c r="EC34" s="659"/>
    </row>
    <row r="35" spans="2:133" ht="11.25" customHeight="1" x14ac:dyDescent="0.15">
      <c r="B35" s="620" t="s">
        <v>322</v>
      </c>
      <c r="C35" s="621"/>
      <c r="D35" s="621"/>
      <c r="E35" s="621"/>
      <c r="F35" s="621"/>
      <c r="G35" s="621"/>
      <c r="H35" s="621"/>
      <c r="I35" s="621"/>
      <c r="J35" s="621"/>
      <c r="K35" s="621"/>
      <c r="L35" s="621"/>
      <c r="M35" s="621"/>
      <c r="N35" s="621"/>
      <c r="O35" s="621"/>
      <c r="P35" s="621"/>
      <c r="Q35" s="622"/>
      <c r="R35" s="623">
        <v>1740399</v>
      </c>
      <c r="S35" s="626"/>
      <c r="T35" s="626"/>
      <c r="U35" s="626"/>
      <c r="V35" s="626"/>
      <c r="W35" s="626"/>
      <c r="X35" s="626"/>
      <c r="Y35" s="627"/>
      <c r="Z35" s="685">
        <v>6.3</v>
      </c>
      <c r="AA35" s="685"/>
      <c r="AB35" s="685"/>
      <c r="AC35" s="685"/>
      <c r="AD35" s="686" t="s">
        <v>126</v>
      </c>
      <c r="AE35" s="686"/>
      <c r="AF35" s="686"/>
      <c r="AG35" s="686"/>
      <c r="AH35" s="686"/>
      <c r="AI35" s="686"/>
      <c r="AJ35" s="686"/>
      <c r="AK35" s="686"/>
      <c r="AL35" s="628" t="s">
        <v>126</v>
      </c>
      <c r="AM35" s="629"/>
      <c r="AN35" s="629"/>
      <c r="AO35" s="687"/>
      <c r="AP35" s="234"/>
      <c r="AQ35" s="691" t="s">
        <v>323</v>
      </c>
      <c r="AR35" s="692"/>
      <c r="AS35" s="692"/>
      <c r="AT35" s="692"/>
      <c r="AU35" s="692"/>
      <c r="AV35" s="692"/>
      <c r="AW35" s="692"/>
      <c r="AX35" s="692"/>
      <c r="AY35" s="693"/>
      <c r="AZ35" s="688">
        <v>5299729</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139684</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134794</v>
      </c>
      <c r="CS35" s="624"/>
      <c r="CT35" s="624"/>
      <c r="CU35" s="624"/>
      <c r="CV35" s="624"/>
      <c r="CW35" s="624"/>
      <c r="CX35" s="624"/>
      <c r="CY35" s="625"/>
      <c r="CZ35" s="628">
        <v>0.5</v>
      </c>
      <c r="DA35" s="657"/>
      <c r="DB35" s="657"/>
      <c r="DC35" s="658"/>
      <c r="DD35" s="631">
        <v>128015</v>
      </c>
      <c r="DE35" s="624"/>
      <c r="DF35" s="624"/>
      <c r="DG35" s="624"/>
      <c r="DH35" s="624"/>
      <c r="DI35" s="624"/>
      <c r="DJ35" s="624"/>
      <c r="DK35" s="625"/>
      <c r="DL35" s="631">
        <v>120239</v>
      </c>
      <c r="DM35" s="624"/>
      <c r="DN35" s="624"/>
      <c r="DO35" s="624"/>
      <c r="DP35" s="624"/>
      <c r="DQ35" s="624"/>
      <c r="DR35" s="624"/>
      <c r="DS35" s="624"/>
      <c r="DT35" s="624"/>
      <c r="DU35" s="624"/>
      <c r="DV35" s="625"/>
      <c r="DW35" s="628">
        <v>0.7</v>
      </c>
      <c r="DX35" s="657"/>
      <c r="DY35" s="657"/>
      <c r="DZ35" s="657"/>
      <c r="EA35" s="657"/>
      <c r="EB35" s="657"/>
      <c r="EC35" s="659"/>
    </row>
    <row r="36" spans="2:133" ht="11.25" customHeight="1" x14ac:dyDescent="0.15">
      <c r="B36" s="620" t="s">
        <v>326</v>
      </c>
      <c r="C36" s="621"/>
      <c r="D36" s="621"/>
      <c r="E36" s="621"/>
      <c r="F36" s="621"/>
      <c r="G36" s="621"/>
      <c r="H36" s="621"/>
      <c r="I36" s="621"/>
      <c r="J36" s="621"/>
      <c r="K36" s="621"/>
      <c r="L36" s="621"/>
      <c r="M36" s="621"/>
      <c r="N36" s="621"/>
      <c r="O36" s="621"/>
      <c r="P36" s="621"/>
      <c r="Q36" s="622"/>
      <c r="R36" s="623" t="s">
        <v>126</v>
      </c>
      <c r="S36" s="626"/>
      <c r="T36" s="626"/>
      <c r="U36" s="626"/>
      <c r="V36" s="626"/>
      <c r="W36" s="626"/>
      <c r="X36" s="626"/>
      <c r="Y36" s="627"/>
      <c r="Z36" s="685" t="s">
        <v>126</v>
      </c>
      <c r="AA36" s="685"/>
      <c r="AB36" s="685"/>
      <c r="AC36" s="685"/>
      <c r="AD36" s="686" t="s">
        <v>126</v>
      </c>
      <c r="AE36" s="686"/>
      <c r="AF36" s="686"/>
      <c r="AG36" s="686"/>
      <c r="AH36" s="686"/>
      <c r="AI36" s="686"/>
      <c r="AJ36" s="686"/>
      <c r="AK36" s="686"/>
      <c r="AL36" s="628" t="s">
        <v>242</v>
      </c>
      <c r="AM36" s="629"/>
      <c r="AN36" s="629"/>
      <c r="AO36" s="687"/>
      <c r="AQ36" s="660" t="s">
        <v>327</v>
      </c>
      <c r="AR36" s="661"/>
      <c r="AS36" s="661"/>
      <c r="AT36" s="661"/>
      <c r="AU36" s="661"/>
      <c r="AV36" s="661"/>
      <c r="AW36" s="661"/>
      <c r="AX36" s="661"/>
      <c r="AY36" s="662"/>
      <c r="AZ36" s="623">
        <v>1551619</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-90887</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2185504</v>
      </c>
      <c r="CS36" s="626"/>
      <c r="CT36" s="626"/>
      <c r="CU36" s="626"/>
      <c r="CV36" s="626"/>
      <c r="CW36" s="626"/>
      <c r="CX36" s="626"/>
      <c r="CY36" s="627"/>
      <c r="CZ36" s="628">
        <v>8</v>
      </c>
      <c r="DA36" s="657"/>
      <c r="DB36" s="657"/>
      <c r="DC36" s="658"/>
      <c r="DD36" s="631">
        <v>2067976</v>
      </c>
      <c r="DE36" s="626"/>
      <c r="DF36" s="626"/>
      <c r="DG36" s="626"/>
      <c r="DH36" s="626"/>
      <c r="DI36" s="626"/>
      <c r="DJ36" s="626"/>
      <c r="DK36" s="627"/>
      <c r="DL36" s="631">
        <v>1670778</v>
      </c>
      <c r="DM36" s="626"/>
      <c r="DN36" s="626"/>
      <c r="DO36" s="626"/>
      <c r="DP36" s="626"/>
      <c r="DQ36" s="626"/>
      <c r="DR36" s="626"/>
      <c r="DS36" s="626"/>
      <c r="DT36" s="626"/>
      <c r="DU36" s="626"/>
      <c r="DV36" s="627"/>
      <c r="DW36" s="628">
        <v>9.9</v>
      </c>
      <c r="DX36" s="657"/>
      <c r="DY36" s="657"/>
      <c r="DZ36" s="657"/>
      <c r="EA36" s="657"/>
      <c r="EB36" s="657"/>
      <c r="EC36" s="659"/>
    </row>
    <row r="37" spans="2:133" ht="11.25" customHeight="1" x14ac:dyDescent="0.15">
      <c r="B37" s="620" t="s">
        <v>330</v>
      </c>
      <c r="C37" s="621"/>
      <c r="D37" s="621"/>
      <c r="E37" s="621"/>
      <c r="F37" s="621"/>
      <c r="G37" s="621"/>
      <c r="H37" s="621"/>
      <c r="I37" s="621"/>
      <c r="J37" s="621"/>
      <c r="K37" s="621"/>
      <c r="L37" s="621"/>
      <c r="M37" s="621"/>
      <c r="N37" s="621"/>
      <c r="O37" s="621"/>
      <c r="P37" s="621"/>
      <c r="Q37" s="622"/>
      <c r="R37" s="623">
        <v>1153999</v>
      </c>
      <c r="S37" s="626"/>
      <c r="T37" s="626"/>
      <c r="U37" s="626"/>
      <c r="V37" s="626"/>
      <c r="W37" s="626"/>
      <c r="X37" s="626"/>
      <c r="Y37" s="627"/>
      <c r="Z37" s="685">
        <v>4.2</v>
      </c>
      <c r="AA37" s="685"/>
      <c r="AB37" s="685"/>
      <c r="AC37" s="685"/>
      <c r="AD37" s="686" t="s">
        <v>126</v>
      </c>
      <c r="AE37" s="686"/>
      <c r="AF37" s="686"/>
      <c r="AG37" s="686"/>
      <c r="AH37" s="686"/>
      <c r="AI37" s="686"/>
      <c r="AJ37" s="686"/>
      <c r="AK37" s="686"/>
      <c r="AL37" s="628" t="s">
        <v>126</v>
      </c>
      <c r="AM37" s="629"/>
      <c r="AN37" s="629"/>
      <c r="AO37" s="687"/>
      <c r="AQ37" s="660" t="s">
        <v>331</v>
      </c>
      <c r="AR37" s="661"/>
      <c r="AS37" s="661"/>
      <c r="AT37" s="661"/>
      <c r="AU37" s="661"/>
      <c r="AV37" s="661"/>
      <c r="AW37" s="661"/>
      <c r="AX37" s="661"/>
      <c r="AY37" s="662"/>
      <c r="AZ37" s="623">
        <v>900000</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9971</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434214</v>
      </c>
      <c r="CS37" s="624"/>
      <c r="CT37" s="624"/>
      <c r="CU37" s="624"/>
      <c r="CV37" s="624"/>
      <c r="CW37" s="624"/>
      <c r="CX37" s="624"/>
      <c r="CY37" s="625"/>
      <c r="CZ37" s="628">
        <v>1.6</v>
      </c>
      <c r="DA37" s="657"/>
      <c r="DB37" s="657"/>
      <c r="DC37" s="658"/>
      <c r="DD37" s="631">
        <v>433395</v>
      </c>
      <c r="DE37" s="624"/>
      <c r="DF37" s="624"/>
      <c r="DG37" s="624"/>
      <c r="DH37" s="624"/>
      <c r="DI37" s="624"/>
      <c r="DJ37" s="624"/>
      <c r="DK37" s="625"/>
      <c r="DL37" s="631">
        <v>364344</v>
      </c>
      <c r="DM37" s="624"/>
      <c r="DN37" s="624"/>
      <c r="DO37" s="624"/>
      <c r="DP37" s="624"/>
      <c r="DQ37" s="624"/>
      <c r="DR37" s="624"/>
      <c r="DS37" s="624"/>
      <c r="DT37" s="624"/>
      <c r="DU37" s="624"/>
      <c r="DV37" s="625"/>
      <c r="DW37" s="628">
        <v>2.2000000000000002</v>
      </c>
      <c r="DX37" s="657"/>
      <c r="DY37" s="657"/>
      <c r="DZ37" s="657"/>
      <c r="EA37" s="657"/>
      <c r="EB37" s="657"/>
      <c r="EC37" s="659"/>
    </row>
    <row r="38" spans="2:133" ht="11.25" customHeight="1" x14ac:dyDescent="0.15">
      <c r="B38" s="635" t="s">
        <v>334</v>
      </c>
      <c r="C38" s="636"/>
      <c r="D38" s="636"/>
      <c r="E38" s="636"/>
      <c r="F38" s="636"/>
      <c r="G38" s="636"/>
      <c r="H38" s="636"/>
      <c r="I38" s="636"/>
      <c r="J38" s="636"/>
      <c r="K38" s="636"/>
      <c r="L38" s="636"/>
      <c r="M38" s="636"/>
      <c r="N38" s="636"/>
      <c r="O38" s="636"/>
      <c r="P38" s="636"/>
      <c r="Q38" s="637"/>
      <c r="R38" s="638">
        <v>27715481</v>
      </c>
      <c r="S38" s="675"/>
      <c r="T38" s="675"/>
      <c r="U38" s="675"/>
      <c r="V38" s="675"/>
      <c r="W38" s="675"/>
      <c r="X38" s="675"/>
      <c r="Y38" s="680"/>
      <c r="Z38" s="681">
        <v>100</v>
      </c>
      <c r="AA38" s="681"/>
      <c r="AB38" s="681"/>
      <c r="AC38" s="681"/>
      <c r="AD38" s="682">
        <v>15688766</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v>96710</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15926</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4384958</v>
      </c>
      <c r="CS38" s="626"/>
      <c r="CT38" s="626"/>
      <c r="CU38" s="626"/>
      <c r="CV38" s="626"/>
      <c r="CW38" s="626"/>
      <c r="CX38" s="626"/>
      <c r="CY38" s="627"/>
      <c r="CZ38" s="628">
        <v>16.100000000000001</v>
      </c>
      <c r="DA38" s="657"/>
      <c r="DB38" s="657"/>
      <c r="DC38" s="658"/>
      <c r="DD38" s="631">
        <v>3620206</v>
      </c>
      <c r="DE38" s="626"/>
      <c r="DF38" s="626"/>
      <c r="DG38" s="626"/>
      <c r="DH38" s="626"/>
      <c r="DI38" s="626"/>
      <c r="DJ38" s="626"/>
      <c r="DK38" s="627"/>
      <c r="DL38" s="631">
        <v>3259668</v>
      </c>
      <c r="DM38" s="626"/>
      <c r="DN38" s="626"/>
      <c r="DO38" s="626"/>
      <c r="DP38" s="626"/>
      <c r="DQ38" s="626"/>
      <c r="DR38" s="626"/>
      <c r="DS38" s="626"/>
      <c r="DT38" s="626"/>
      <c r="DU38" s="626"/>
      <c r="DV38" s="627"/>
      <c r="DW38" s="628">
        <v>19.399999999999999</v>
      </c>
      <c r="DX38" s="657"/>
      <c r="DY38" s="657"/>
      <c r="DZ38" s="657"/>
      <c r="EA38" s="657"/>
      <c r="EB38" s="657"/>
      <c r="EC38" s="659"/>
    </row>
    <row r="39" spans="2:133" ht="11.25" customHeight="1" x14ac:dyDescent="0.15">
      <c r="AQ39" s="660" t="s">
        <v>338</v>
      </c>
      <c r="AR39" s="661"/>
      <c r="AS39" s="661"/>
      <c r="AT39" s="661"/>
      <c r="AU39" s="661"/>
      <c r="AV39" s="661"/>
      <c r="AW39" s="661"/>
      <c r="AX39" s="661"/>
      <c r="AY39" s="662"/>
      <c r="AZ39" s="623">
        <v>14771</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93</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1162133</v>
      </c>
      <c r="CS39" s="624"/>
      <c r="CT39" s="624"/>
      <c r="CU39" s="624"/>
      <c r="CV39" s="624"/>
      <c r="CW39" s="624"/>
      <c r="CX39" s="624"/>
      <c r="CY39" s="625"/>
      <c r="CZ39" s="628">
        <v>4.3</v>
      </c>
      <c r="DA39" s="657"/>
      <c r="DB39" s="657"/>
      <c r="DC39" s="658"/>
      <c r="DD39" s="631">
        <v>646779</v>
      </c>
      <c r="DE39" s="624"/>
      <c r="DF39" s="624"/>
      <c r="DG39" s="624"/>
      <c r="DH39" s="624"/>
      <c r="DI39" s="624"/>
      <c r="DJ39" s="624"/>
      <c r="DK39" s="625"/>
      <c r="DL39" s="631" t="s">
        <v>242</v>
      </c>
      <c r="DM39" s="624"/>
      <c r="DN39" s="624"/>
      <c r="DO39" s="624"/>
      <c r="DP39" s="624"/>
      <c r="DQ39" s="624"/>
      <c r="DR39" s="624"/>
      <c r="DS39" s="624"/>
      <c r="DT39" s="624"/>
      <c r="DU39" s="624"/>
      <c r="DV39" s="625"/>
      <c r="DW39" s="628" t="s">
        <v>242</v>
      </c>
      <c r="DX39" s="657"/>
      <c r="DY39" s="657"/>
      <c r="DZ39" s="657"/>
      <c r="EA39" s="657"/>
      <c r="EB39" s="657"/>
      <c r="EC39" s="659"/>
    </row>
    <row r="40" spans="2:133" ht="11.25" customHeight="1" x14ac:dyDescent="0.15">
      <c r="AQ40" s="660" t="s">
        <v>342</v>
      </c>
      <c r="AR40" s="661"/>
      <c r="AS40" s="661"/>
      <c r="AT40" s="661"/>
      <c r="AU40" s="661"/>
      <c r="AV40" s="661"/>
      <c r="AW40" s="661"/>
      <c r="AX40" s="661"/>
      <c r="AY40" s="662"/>
      <c r="AZ40" s="623">
        <v>945555</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126</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t="s">
        <v>126</v>
      </c>
      <c r="CS40" s="626"/>
      <c r="CT40" s="626"/>
      <c r="CU40" s="626"/>
      <c r="CV40" s="626"/>
      <c r="CW40" s="626"/>
      <c r="CX40" s="626"/>
      <c r="CY40" s="627"/>
      <c r="CZ40" s="628" t="s">
        <v>242</v>
      </c>
      <c r="DA40" s="657"/>
      <c r="DB40" s="657"/>
      <c r="DC40" s="658"/>
      <c r="DD40" s="631" t="s">
        <v>126</v>
      </c>
      <c r="DE40" s="626"/>
      <c r="DF40" s="626"/>
      <c r="DG40" s="626"/>
      <c r="DH40" s="626"/>
      <c r="DI40" s="626"/>
      <c r="DJ40" s="626"/>
      <c r="DK40" s="627"/>
      <c r="DL40" s="631" t="s">
        <v>126</v>
      </c>
      <c r="DM40" s="626"/>
      <c r="DN40" s="626"/>
      <c r="DO40" s="626"/>
      <c r="DP40" s="626"/>
      <c r="DQ40" s="626"/>
      <c r="DR40" s="626"/>
      <c r="DS40" s="626"/>
      <c r="DT40" s="626"/>
      <c r="DU40" s="626"/>
      <c r="DV40" s="627"/>
      <c r="DW40" s="628" t="s">
        <v>242</v>
      </c>
      <c r="DX40" s="657"/>
      <c r="DY40" s="657"/>
      <c r="DZ40" s="657"/>
      <c r="EA40" s="657"/>
      <c r="EB40" s="657"/>
      <c r="EC40" s="659"/>
    </row>
    <row r="41" spans="2:133" ht="11.25" customHeight="1" x14ac:dyDescent="0.15">
      <c r="AQ41" s="672" t="s">
        <v>345</v>
      </c>
      <c r="AR41" s="673"/>
      <c r="AS41" s="673"/>
      <c r="AT41" s="673"/>
      <c r="AU41" s="673"/>
      <c r="AV41" s="673"/>
      <c r="AW41" s="673"/>
      <c r="AX41" s="673"/>
      <c r="AY41" s="674"/>
      <c r="AZ41" s="638">
        <v>1791074</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356</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242</v>
      </c>
      <c r="CS41" s="624"/>
      <c r="CT41" s="624"/>
      <c r="CU41" s="624"/>
      <c r="CV41" s="624"/>
      <c r="CW41" s="624"/>
      <c r="CX41" s="624"/>
      <c r="CY41" s="625"/>
      <c r="CZ41" s="628" t="s">
        <v>126</v>
      </c>
      <c r="DA41" s="657"/>
      <c r="DB41" s="657"/>
      <c r="DC41" s="658"/>
      <c r="DD41" s="631" t="s">
        <v>126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975646</v>
      </c>
      <c r="CS42" s="626"/>
      <c r="CT42" s="626"/>
      <c r="CU42" s="626"/>
      <c r="CV42" s="626"/>
      <c r="CW42" s="626"/>
      <c r="CX42" s="626"/>
      <c r="CY42" s="627"/>
      <c r="CZ42" s="628">
        <v>3.6</v>
      </c>
      <c r="DA42" s="629"/>
      <c r="DB42" s="629"/>
      <c r="DC42" s="630"/>
      <c r="DD42" s="631">
        <v>686688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v>143253</v>
      </c>
      <c r="CS43" s="624"/>
      <c r="CT43" s="624"/>
      <c r="CU43" s="624"/>
      <c r="CV43" s="624"/>
      <c r="CW43" s="624"/>
      <c r="CX43" s="624"/>
      <c r="CY43" s="625"/>
      <c r="CZ43" s="628">
        <v>0.5</v>
      </c>
      <c r="DA43" s="657"/>
      <c r="DB43" s="657"/>
      <c r="DC43" s="658"/>
      <c r="DD43" s="631">
        <v>143253</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352</v>
      </c>
      <c r="CD44" s="651" t="s">
        <v>304</v>
      </c>
      <c r="CE44" s="652"/>
      <c r="CF44" s="620" t="s">
        <v>353</v>
      </c>
      <c r="CG44" s="621"/>
      <c r="CH44" s="621"/>
      <c r="CI44" s="621"/>
      <c r="CJ44" s="621"/>
      <c r="CK44" s="621"/>
      <c r="CL44" s="621"/>
      <c r="CM44" s="621"/>
      <c r="CN44" s="621"/>
      <c r="CO44" s="621"/>
      <c r="CP44" s="621"/>
      <c r="CQ44" s="622"/>
      <c r="CR44" s="623">
        <v>913313</v>
      </c>
      <c r="CS44" s="626"/>
      <c r="CT44" s="626"/>
      <c r="CU44" s="626"/>
      <c r="CV44" s="626"/>
      <c r="CW44" s="626"/>
      <c r="CX44" s="626"/>
      <c r="CY44" s="627"/>
      <c r="CZ44" s="628">
        <v>3.3</v>
      </c>
      <c r="DA44" s="629"/>
      <c r="DB44" s="629"/>
      <c r="DC44" s="630"/>
      <c r="DD44" s="631">
        <v>673955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354</v>
      </c>
      <c r="CG45" s="621"/>
      <c r="CH45" s="621"/>
      <c r="CI45" s="621"/>
      <c r="CJ45" s="621"/>
      <c r="CK45" s="621"/>
      <c r="CL45" s="621"/>
      <c r="CM45" s="621"/>
      <c r="CN45" s="621"/>
      <c r="CO45" s="621"/>
      <c r="CP45" s="621"/>
      <c r="CQ45" s="622"/>
      <c r="CR45" s="623">
        <v>267991</v>
      </c>
      <c r="CS45" s="624"/>
      <c r="CT45" s="624"/>
      <c r="CU45" s="624"/>
      <c r="CV45" s="624"/>
      <c r="CW45" s="624"/>
      <c r="CX45" s="624"/>
      <c r="CY45" s="625"/>
      <c r="CZ45" s="628">
        <v>1</v>
      </c>
      <c r="DA45" s="657"/>
      <c r="DB45" s="657"/>
      <c r="DC45" s="658"/>
      <c r="DD45" s="631">
        <v>89030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355</v>
      </c>
      <c r="CG46" s="621"/>
      <c r="CH46" s="621"/>
      <c r="CI46" s="621"/>
      <c r="CJ46" s="621"/>
      <c r="CK46" s="621"/>
      <c r="CL46" s="621"/>
      <c r="CM46" s="621"/>
      <c r="CN46" s="621"/>
      <c r="CO46" s="621"/>
      <c r="CP46" s="621"/>
      <c r="CQ46" s="622"/>
      <c r="CR46" s="623">
        <v>645322</v>
      </c>
      <c r="CS46" s="626"/>
      <c r="CT46" s="626"/>
      <c r="CU46" s="626"/>
      <c r="CV46" s="626"/>
      <c r="CW46" s="626"/>
      <c r="CX46" s="626"/>
      <c r="CY46" s="627"/>
      <c r="CZ46" s="628">
        <v>2.4</v>
      </c>
      <c r="DA46" s="629"/>
      <c r="DB46" s="629"/>
      <c r="DC46" s="630"/>
      <c r="DD46" s="631">
        <v>584925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356</v>
      </c>
      <c r="CG47" s="621"/>
      <c r="CH47" s="621"/>
      <c r="CI47" s="621"/>
      <c r="CJ47" s="621"/>
      <c r="CK47" s="621"/>
      <c r="CL47" s="621"/>
      <c r="CM47" s="621"/>
      <c r="CN47" s="621"/>
      <c r="CO47" s="621"/>
      <c r="CP47" s="621"/>
      <c r="CQ47" s="622"/>
      <c r="CR47" s="623">
        <v>62333</v>
      </c>
      <c r="CS47" s="624"/>
      <c r="CT47" s="624"/>
      <c r="CU47" s="624"/>
      <c r="CV47" s="624"/>
      <c r="CW47" s="624"/>
      <c r="CX47" s="624"/>
      <c r="CY47" s="625"/>
      <c r="CZ47" s="628">
        <v>0.2</v>
      </c>
      <c r="DA47" s="657"/>
      <c r="DB47" s="657"/>
      <c r="DC47" s="658"/>
      <c r="DD47" s="631">
        <v>12733</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357</v>
      </c>
      <c r="CG48" s="621"/>
      <c r="CH48" s="621"/>
      <c r="CI48" s="621"/>
      <c r="CJ48" s="621"/>
      <c r="CK48" s="621"/>
      <c r="CL48" s="621"/>
      <c r="CM48" s="621"/>
      <c r="CN48" s="621"/>
      <c r="CO48" s="621"/>
      <c r="CP48" s="621"/>
      <c r="CQ48" s="622"/>
      <c r="CR48" s="623" t="s">
        <v>126</v>
      </c>
      <c r="CS48" s="626"/>
      <c r="CT48" s="626"/>
      <c r="CU48" s="626"/>
      <c r="CV48" s="626"/>
      <c r="CW48" s="626"/>
      <c r="CX48" s="626"/>
      <c r="CY48" s="627"/>
      <c r="CZ48" s="628" t="s">
        <v>242</v>
      </c>
      <c r="DA48" s="629"/>
      <c r="DB48" s="629"/>
      <c r="DC48" s="630"/>
      <c r="DD48" s="631" t="s">
        <v>242</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358</v>
      </c>
      <c r="CE49" s="636"/>
      <c r="CF49" s="636"/>
      <c r="CG49" s="636"/>
      <c r="CH49" s="636"/>
      <c r="CI49" s="636"/>
      <c r="CJ49" s="636"/>
      <c r="CK49" s="636"/>
      <c r="CL49" s="636"/>
      <c r="CM49" s="636"/>
      <c r="CN49" s="636"/>
      <c r="CO49" s="636"/>
      <c r="CP49" s="636"/>
      <c r="CQ49" s="637"/>
      <c r="CR49" s="638">
        <v>27277602</v>
      </c>
      <c r="CS49" s="639"/>
      <c r="CT49" s="639"/>
      <c r="CU49" s="639"/>
      <c r="CV49" s="639"/>
      <c r="CW49" s="639"/>
      <c r="CX49" s="639"/>
      <c r="CY49" s="640"/>
      <c r="CZ49" s="641">
        <v>100</v>
      </c>
      <c r="DA49" s="642"/>
      <c r="DB49" s="642"/>
      <c r="DC49" s="643"/>
      <c r="DD49" s="644">
        <v>18471401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kdb8buNN4gOWglAi1DsM2nv5JtcHWPNiRGJfstr6b0SwMtFwnzn1WAPu6yAl0pyOJjeRrqxVFOt6ZFq1AAJnAg==" saltValue="D5vuPPADIoSuuWHnSzUh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360</v>
      </c>
      <c r="DK2" s="1162"/>
      <c r="DL2" s="1162"/>
      <c r="DM2" s="1162"/>
      <c r="DN2" s="1162"/>
      <c r="DO2" s="1163"/>
      <c r="DP2" s="249"/>
      <c r="DQ2" s="1161" t="s">
        <v>361</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4"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9" t="s">
        <v>378</v>
      </c>
      <c r="DH5" s="1150"/>
      <c r="DI5" s="1150"/>
      <c r="DJ5" s="1150"/>
      <c r="DK5" s="1151"/>
      <c r="DL5" s="1149" t="s">
        <v>379</v>
      </c>
      <c r="DM5" s="1150"/>
      <c r="DN5" s="1150"/>
      <c r="DO5" s="1150"/>
      <c r="DP5" s="1151"/>
      <c r="DQ5" s="1052" t="s">
        <v>380</v>
      </c>
      <c r="DR5" s="1053"/>
      <c r="DS5" s="1053"/>
      <c r="DT5" s="1053"/>
      <c r="DU5" s="1054"/>
      <c r="DV5" s="1052" t="s">
        <v>371</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381</v>
      </c>
      <c r="C7" s="1102"/>
      <c r="D7" s="1102"/>
      <c r="E7" s="1102"/>
      <c r="F7" s="1102"/>
      <c r="G7" s="1102"/>
      <c r="H7" s="1102"/>
      <c r="I7" s="1102"/>
      <c r="J7" s="1102"/>
      <c r="K7" s="1102"/>
      <c r="L7" s="1102"/>
      <c r="M7" s="1102"/>
      <c r="N7" s="1102"/>
      <c r="O7" s="1102"/>
      <c r="P7" s="1103"/>
      <c r="Q7" s="1155">
        <v>27961</v>
      </c>
      <c r="R7" s="1156"/>
      <c r="S7" s="1156"/>
      <c r="T7" s="1156"/>
      <c r="U7" s="1156"/>
      <c r="V7" s="1156">
        <v>27523</v>
      </c>
      <c r="W7" s="1156"/>
      <c r="X7" s="1156"/>
      <c r="Y7" s="1156"/>
      <c r="Z7" s="1156"/>
      <c r="AA7" s="1156">
        <v>438</v>
      </c>
      <c r="AB7" s="1156"/>
      <c r="AC7" s="1156"/>
      <c r="AD7" s="1156"/>
      <c r="AE7" s="1157"/>
      <c r="AF7" s="1158">
        <v>340</v>
      </c>
      <c r="AG7" s="1159"/>
      <c r="AH7" s="1159"/>
      <c r="AI7" s="1159"/>
      <c r="AJ7" s="1160"/>
      <c r="AK7" s="1142">
        <v>261</v>
      </c>
      <c r="AL7" s="1143"/>
      <c r="AM7" s="1143"/>
      <c r="AN7" s="1143"/>
      <c r="AO7" s="1143"/>
      <c r="AP7" s="1143">
        <v>27520</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595</v>
      </c>
      <c r="BT7" s="1147"/>
      <c r="BU7" s="1147"/>
      <c r="BV7" s="1147"/>
      <c r="BW7" s="1147"/>
      <c r="BX7" s="1147"/>
      <c r="BY7" s="1147"/>
      <c r="BZ7" s="1147"/>
      <c r="CA7" s="1147"/>
      <c r="CB7" s="1147"/>
      <c r="CC7" s="1147"/>
      <c r="CD7" s="1147"/>
      <c r="CE7" s="1147"/>
      <c r="CF7" s="1147"/>
      <c r="CG7" s="1148"/>
      <c r="CH7" s="1139">
        <v>-2</v>
      </c>
      <c r="CI7" s="1140"/>
      <c r="CJ7" s="1140"/>
      <c r="CK7" s="1140"/>
      <c r="CL7" s="1141"/>
      <c r="CM7" s="1139">
        <v>15</v>
      </c>
      <c r="CN7" s="1140"/>
      <c r="CO7" s="1140"/>
      <c r="CP7" s="1140"/>
      <c r="CQ7" s="1141"/>
      <c r="CR7" s="1139">
        <v>5</v>
      </c>
      <c r="CS7" s="1140"/>
      <c r="CT7" s="1140"/>
      <c r="CU7" s="1140"/>
      <c r="CV7" s="1141"/>
      <c r="CW7" s="1139" t="s">
        <v>593</v>
      </c>
      <c r="CX7" s="1140"/>
      <c r="CY7" s="1140"/>
      <c r="CZ7" s="1140"/>
      <c r="DA7" s="1141"/>
      <c r="DB7" s="1139" t="s">
        <v>593</v>
      </c>
      <c r="DC7" s="1140"/>
      <c r="DD7" s="1140"/>
      <c r="DE7" s="1140"/>
      <c r="DF7" s="1141"/>
      <c r="DG7" s="1139">
        <v>2196</v>
      </c>
      <c r="DH7" s="1140"/>
      <c r="DI7" s="1140"/>
      <c r="DJ7" s="1140"/>
      <c r="DK7" s="1141"/>
      <c r="DL7" s="1139" t="s">
        <v>593</v>
      </c>
      <c r="DM7" s="1140"/>
      <c r="DN7" s="1140"/>
      <c r="DO7" s="1140"/>
      <c r="DP7" s="1141"/>
      <c r="DQ7" s="1139">
        <v>406</v>
      </c>
      <c r="DR7" s="1140"/>
      <c r="DS7" s="1140"/>
      <c r="DT7" s="1140"/>
      <c r="DU7" s="1141"/>
      <c r="DV7" s="1166"/>
      <c r="DW7" s="1167"/>
      <c r="DX7" s="1167"/>
      <c r="DY7" s="1167"/>
      <c r="DZ7" s="1168"/>
      <c r="EA7" s="254"/>
    </row>
    <row r="8" spans="1:131" s="255" customFormat="1" ht="26.25" customHeight="1" x14ac:dyDescent="0.15">
      <c r="A8" s="261">
        <v>2</v>
      </c>
      <c r="B8" s="1088" t="s">
        <v>382</v>
      </c>
      <c r="C8" s="1089"/>
      <c r="D8" s="1089"/>
      <c r="E8" s="1089"/>
      <c r="F8" s="1089"/>
      <c r="G8" s="1089"/>
      <c r="H8" s="1089"/>
      <c r="I8" s="1089"/>
      <c r="J8" s="1089"/>
      <c r="K8" s="1089"/>
      <c r="L8" s="1089"/>
      <c r="M8" s="1089"/>
      <c r="N8" s="1089"/>
      <c r="O8" s="1089"/>
      <c r="P8" s="1090"/>
      <c r="Q8" s="1094">
        <v>904</v>
      </c>
      <c r="R8" s="1095"/>
      <c r="S8" s="1095"/>
      <c r="T8" s="1095"/>
      <c r="U8" s="1095"/>
      <c r="V8" s="1095">
        <v>904</v>
      </c>
      <c r="W8" s="1095"/>
      <c r="X8" s="1095"/>
      <c r="Y8" s="1095"/>
      <c r="Z8" s="1095"/>
      <c r="AA8" s="1095" t="s">
        <v>593</v>
      </c>
      <c r="AB8" s="1095"/>
      <c r="AC8" s="1095"/>
      <c r="AD8" s="1095"/>
      <c r="AE8" s="1096"/>
      <c r="AF8" s="1070" t="s">
        <v>126</v>
      </c>
      <c r="AG8" s="1071"/>
      <c r="AH8" s="1071"/>
      <c r="AI8" s="1071"/>
      <c r="AJ8" s="1072"/>
      <c r="AK8" s="1137">
        <v>524</v>
      </c>
      <c r="AL8" s="1138"/>
      <c r="AM8" s="1138"/>
      <c r="AN8" s="1138"/>
      <c r="AO8" s="1138"/>
      <c r="AP8" s="1138">
        <v>1953</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596</v>
      </c>
      <c r="BT8" s="1066"/>
      <c r="BU8" s="1066"/>
      <c r="BV8" s="1066"/>
      <c r="BW8" s="1066"/>
      <c r="BX8" s="1066"/>
      <c r="BY8" s="1066"/>
      <c r="BZ8" s="1066"/>
      <c r="CA8" s="1066"/>
      <c r="CB8" s="1066"/>
      <c r="CC8" s="1066"/>
      <c r="CD8" s="1066"/>
      <c r="CE8" s="1066"/>
      <c r="CF8" s="1066"/>
      <c r="CG8" s="1067"/>
      <c r="CH8" s="1040">
        <v>4</v>
      </c>
      <c r="CI8" s="1041"/>
      <c r="CJ8" s="1041"/>
      <c r="CK8" s="1041"/>
      <c r="CL8" s="1042"/>
      <c r="CM8" s="1040">
        <v>56</v>
      </c>
      <c r="CN8" s="1041"/>
      <c r="CO8" s="1041"/>
      <c r="CP8" s="1041"/>
      <c r="CQ8" s="1042"/>
      <c r="CR8" s="1040">
        <v>4</v>
      </c>
      <c r="CS8" s="1041"/>
      <c r="CT8" s="1041"/>
      <c r="CU8" s="1041"/>
      <c r="CV8" s="1042"/>
      <c r="CW8" s="1040" t="s">
        <v>593</v>
      </c>
      <c r="CX8" s="1041"/>
      <c r="CY8" s="1041"/>
      <c r="CZ8" s="1041"/>
      <c r="DA8" s="1042"/>
      <c r="DB8" s="1040" t="s">
        <v>593</v>
      </c>
      <c r="DC8" s="1041"/>
      <c r="DD8" s="1041"/>
      <c r="DE8" s="1041"/>
      <c r="DF8" s="1042"/>
      <c r="DG8" s="1040" t="s">
        <v>593</v>
      </c>
      <c r="DH8" s="1041"/>
      <c r="DI8" s="1041"/>
      <c r="DJ8" s="1041"/>
      <c r="DK8" s="1042"/>
      <c r="DL8" s="1040" t="s">
        <v>593</v>
      </c>
      <c r="DM8" s="1041"/>
      <c r="DN8" s="1041"/>
      <c r="DO8" s="1041"/>
      <c r="DP8" s="1042"/>
      <c r="DQ8" s="1040" t="s">
        <v>593</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597</v>
      </c>
      <c r="BT9" s="1066"/>
      <c r="BU9" s="1066"/>
      <c r="BV9" s="1066"/>
      <c r="BW9" s="1066"/>
      <c r="BX9" s="1066"/>
      <c r="BY9" s="1066"/>
      <c r="BZ9" s="1066"/>
      <c r="CA9" s="1066"/>
      <c r="CB9" s="1066"/>
      <c r="CC9" s="1066"/>
      <c r="CD9" s="1066"/>
      <c r="CE9" s="1066"/>
      <c r="CF9" s="1066"/>
      <c r="CG9" s="1067"/>
      <c r="CH9" s="1040">
        <v>33</v>
      </c>
      <c r="CI9" s="1041"/>
      <c r="CJ9" s="1041"/>
      <c r="CK9" s="1041"/>
      <c r="CL9" s="1042"/>
      <c r="CM9" s="1040">
        <v>364</v>
      </c>
      <c r="CN9" s="1041"/>
      <c r="CO9" s="1041"/>
      <c r="CP9" s="1041"/>
      <c r="CQ9" s="1042"/>
      <c r="CR9" s="1040">
        <v>16</v>
      </c>
      <c r="CS9" s="1041"/>
      <c r="CT9" s="1041"/>
      <c r="CU9" s="1041"/>
      <c r="CV9" s="1042"/>
      <c r="CW9" s="1040" t="s">
        <v>593</v>
      </c>
      <c r="CX9" s="1041"/>
      <c r="CY9" s="1041"/>
      <c r="CZ9" s="1041"/>
      <c r="DA9" s="1042"/>
      <c r="DB9" s="1040" t="s">
        <v>593</v>
      </c>
      <c r="DC9" s="1041"/>
      <c r="DD9" s="1041"/>
      <c r="DE9" s="1041"/>
      <c r="DF9" s="1042"/>
      <c r="DG9" s="1040" t="s">
        <v>593</v>
      </c>
      <c r="DH9" s="1041"/>
      <c r="DI9" s="1041"/>
      <c r="DJ9" s="1041"/>
      <c r="DK9" s="1042"/>
      <c r="DL9" s="1040" t="s">
        <v>593</v>
      </c>
      <c r="DM9" s="1041"/>
      <c r="DN9" s="1041"/>
      <c r="DO9" s="1041"/>
      <c r="DP9" s="1042"/>
      <c r="DQ9" s="1040" t="s">
        <v>593</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v>28341</v>
      </c>
      <c r="R23" s="1120"/>
      <c r="S23" s="1120"/>
      <c r="T23" s="1120"/>
      <c r="U23" s="1120"/>
      <c r="V23" s="1120">
        <v>27903</v>
      </c>
      <c r="W23" s="1120"/>
      <c r="X23" s="1120"/>
      <c r="Y23" s="1120"/>
      <c r="Z23" s="1120"/>
      <c r="AA23" s="1120">
        <v>438</v>
      </c>
      <c r="AB23" s="1120"/>
      <c r="AC23" s="1120"/>
      <c r="AD23" s="1120"/>
      <c r="AE23" s="1121"/>
      <c r="AF23" s="1122">
        <v>340</v>
      </c>
      <c r="AG23" s="1120"/>
      <c r="AH23" s="1120"/>
      <c r="AI23" s="1120"/>
      <c r="AJ23" s="1123"/>
      <c r="AK23" s="1124"/>
      <c r="AL23" s="1125"/>
      <c r="AM23" s="1125"/>
      <c r="AN23" s="1125"/>
      <c r="AO23" s="1125"/>
      <c r="AP23" s="1120">
        <v>29472</v>
      </c>
      <c r="AQ23" s="1120"/>
      <c r="AR23" s="1120"/>
      <c r="AS23" s="1120"/>
      <c r="AT23" s="1120"/>
      <c r="AU23" s="1126"/>
      <c r="AV23" s="1126"/>
      <c r="AW23" s="1126"/>
      <c r="AX23" s="1126"/>
      <c r="AY23" s="1127"/>
      <c r="AZ23" s="1116" t="s">
        <v>387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364</v>
      </c>
      <c r="B26" s="1047"/>
      <c r="C26" s="1047"/>
      <c r="D26" s="1047"/>
      <c r="E26" s="1047"/>
      <c r="F26" s="1047"/>
      <c r="G26" s="1047"/>
      <c r="H26" s="1047"/>
      <c r="I26" s="1047"/>
      <c r="J26" s="1047"/>
      <c r="K26" s="1047"/>
      <c r="L26" s="1047"/>
      <c r="M26" s="1047"/>
      <c r="N26" s="1047"/>
      <c r="O26" s="1047"/>
      <c r="P26" s="1048"/>
      <c r="Q26" s="1052" t="s">
        <v>390</v>
      </c>
      <c r="R26" s="1053"/>
      <c r="S26" s="1053"/>
      <c r="T26" s="1053"/>
      <c r="U26" s="1054"/>
      <c r="V26" s="1052" t="s">
        <v>391</v>
      </c>
      <c r="W26" s="1053"/>
      <c r="X26" s="1053"/>
      <c r="Y26" s="1053"/>
      <c r="Z26" s="1054"/>
      <c r="AA26" s="1052" t="s">
        <v>392</v>
      </c>
      <c r="AB26" s="1053"/>
      <c r="AC26" s="1053"/>
      <c r="AD26" s="1053"/>
      <c r="AE26" s="1053"/>
      <c r="AF26" s="1110" t="s">
        <v>393</v>
      </c>
      <c r="AG26" s="1059"/>
      <c r="AH26" s="1059"/>
      <c r="AI26" s="1059"/>
      <c r="AJ26" s="1111"/>
      <c r="AK26" s="1053" t="s">
        <v>394</v>
      </c>
      <c r="AL26" s="1053"/>
      <c r="AM26" s="1053"/>
      <c r="AN26" s="1053"/>
      <c r="AO26" s="1054"/>
      <c r="AP26" s="1052" t="s">
        <v>395</v>
      </c>
      <c r="AQ26" s="1053"/>
      <c r="AR26" s="1053"/>
      <c r="AS26" s="1053"/>
      <c r="AT26" s="1054"/>
      <c r="AU26" s="1052" t="s">
        <v>396</v>
      </c>
      <c r="AV26" s="1053"/>
      <c r="AW26" s="1053"/>
      <c r="AX26" s="1053"/>
      <c r="AY26" s="1054"/>
      <c r="AZ26" s="1052" t="s">
        <v>397</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398</v>
      </c>
      <c r="C28" s="1102"/>
      <c r="D28" s="1102"/>
      <c r="E28" s="1102"/>
      <c r="F28" s="1102"/>
      <c r="G28" s="1102"/>
      <c r="H28" s="1102"/>
      <c r="I28" s="1102"/>
      <c r="J28" s="1102"/>
      <c r="K28" s="1102"/>
      <c r="L28" s="1102"/>
      <c r="M28" s="1102"/>
      <c r="N28" s="1102"/>
      <c r="O28" s="1102"/>
      <c r="P28" s="1103"/>
      <c r="Q28" s="1104">
        <v>8322</v>
      </c>
      <c r="R28" s="1105"/>
      <c r="S28" s="1105"/>
      <c r="T28" s="1105"/>
      <c r="U28" s="1105"/>
      <c r="V28" s="1105">
        <v>8182</v>
      </c>
      <c r="W28" s="1105"/>
      <c r="X28" s="1105"/>
      <c r="Y28" s="1105"/>
      <c r="Z28" s="1105"/>
      <c r="AA28" s="1105">
        <v>140</v>
      </c>
      <c r="AB28" s="1105"/>
      <c r="AC28" s="1105"/>
      <c r="AD28" s="1105"/>
      <c r="AE28" s="1106"/>
      <c r="AF28" s="1107">
        <v>140</v>
      </c>
      <c r="AG28" s="1105"/>
      <c r="AH28" s="1105"/>
      <c r="AI28" s="1105"/>
      <c r="AJ28" s="1108"/>
      <c r="AK28" s="1109">
        <v>959</v>
      </c>
      <c r="AL28" s="1097"/>
      <c r="AM28" s="1097"/>
      <c r="AN28" s="1097"/>
      <c r="AO28" s="1097"/>
      <c r="AP28" s="1097" t="s">
        <v>593</v>
      </c>
      <c r="AQ28" s="1097"/>
      <c r="AR28" s="1097"/>
      <c r="AS28" s="1097"/>
      <c r="AT28" s="1097"/>
      <c r="AU28" s="1097" t="s">
        <v>594</v>
      </c>
      <c r="AV28" s="1097"/>
      <c r="AW28" s="1097"/>
      <c r="AX28" s="1097"/>
      <c r="AY28" s="1097"/>
      <c r="AZ28" s="1098" t="s">
        <v>593</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399</v>
      </c>
      <c r="C29" s="1089"/>
      <c r="D29" s="1089"/>
      <c r="E29" s="1089"/>
      <c r="F29" s="1089"/>
      <c r="G29" s="1089"/>
      <c r="H29" s="1089"/>
      <c r="I29" s="1089"/>
      <c r="J29" s="1089"/>
      <c r="K29" s="1089"/>
      <c r="L29" s="1089"/>
      <c r="M29" s="1089"/>
      <c r="N29" s="1089"/>
      <c r="O29" s="1089"/>
      <c r="P29" s="1090"/>
      <c r="Q29" s="1094">
        <v>5285</v>
      </c>
      <c r="R29" s="1095"/>
      <c r="S29" s="1095"/>
      <c r="T29" s="1095"/>
      <c r="U29" s="1095"/>
      <c r="V29" s="1095">
        <v>5187</v>
      </c>
      <c r="W29" s="1095"/>
      <c r="X29" s="1095"/>
      <c r="Y29" s="1095"/>
      <c r="Z29" s="1095"/>
      <c r="AA29" s="1095">
        <v>98</v>
      </c>
      <c r="AB29" s="1095"/>
      <c r="AC29" s="1095"/>
      <c r="AD29" s="1095"/>
      <c r="AE29" s="1096"/>
      <c r="AF29" s="1070">
        <v>98</v>
      </c>
      <c r="AG29" s="1071"/>
      <c r="AH29" s="1071"/>
      <c r="AI29" s="1071"/>
      <c r="AJ29" s="1072"/>
      <c r="AK29" s="1031">
        <v>807</v>
      </c>
      <c r="AL29" s="1022"/>
      <c r="AM29" s="1022"/>
      <c r="AN29" s="1022"/>
      <c r="AO29" s="1022"/>
      <c r="AP29" s="1022" t="s">
        <v>593</v>
      </c>
      <c r="AQ29" s="1022"/>
      <c r="AR29" s="1022"/>
      <c r="AS29" s="1022"/>
      <c r="AT29" s="1022"/>
      <c r="AU29" s="1022" t="s">
        <v>593</v>
      </c>
      <c r="AV29" s="1022"/>
      <c r="AW29" s="1022"/>
      <c r="AX29" s="1022"/>
      <c r="AY29" s="1022"/>
      <c r="AZ29" s="1093" t="s">
        <v>593</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400</v>
      </c>
      <c r="C30" s="1089"/>
      <c r="D30" s="1089"/>
      <c r="E30" s="1089"/>
      <c r="F30" s="1089"/>
      <c r="G30" s="1089"/>
      <c r="H30" s="1089"/>
      <c r="I30" s="1089"/>
      <c r="J30" s="1089"/>
      <c r="K30" s="1089"/>
      <c r="L30" s="1089"/>
      <c r="M30" s="1089"/>
      <c r="N30" s="1089"/>
      <c r="O30" s="1089"/>
      <c r="P30" s="1090"/>
      <c r="Q30" s="1094">
        <v>887</v>
      </c>
      <c r="R30" s="1095"/>
      <c r="S30" s="1095"/>
      <c r="T30" s="1095"/>
      <c r="U30" s="1095"/>
      <c r="V30" s="1095">
        <v>860</v>
      </c>
      <c r="W30" s="1095"/>
      <c r="X30" s="1095"/>
      <c r="Y30" s="1095"/>
      <c r="Z30" s="1095"/>
      <c r="AA30" s="1095">
        <v>27</v>
      </c>
      <c r="AB30" s="1095"/>
      <c r="AC30" s="1095"/>
      <c r="AD30" s="1095"/>
      <c r="AE30" s="1096"/>
      <c r="AF30" s="1070">
        <v>27</v>
      </c>
      <c r="AG30" s="1071"/>
      <c r="AH30" s="1071"/>
      <c r="AI30" s="1071"/>
      <c r="AJ30" s="1072"/>
      <c r="AK30" s="1031">
        <v>223</v>
      </c>
      <c r="AL30" s="1022"/>
      <c r="AM30" s="1022"/>
      <c r="AN30" s="1022"/>
      <c r="AO30" s="1022"/>
      <c r="AP30" s="1022" t="s">
        <v>593</v>
      </c>
      <c r="AQ30" s="1022"/>
      <c r="AR30" s="1022"/>
      <c r="AS30" s="1022"/>
      <c r="AT30" s="1022"/>
      <c r="AU30" s="1022" t="s">
        <v>593</v>
      </c>
      <c r="AV30" s="1022"/>
      <c r="AW30" s="1022"/>
      <c r="AX30" s="1022"/>
      <c r="AY30" s="1022"/>
      <c r="AZ30" s="1093" t="s">
        <v>593</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401</v>
      </c>
      <c r="C31" s="1089"/>
      <c r="D31" s="1089"/>
      <c r="E31" s="1089"/>
      <c r="F31" s="1089"/>
      <c r="G31" s="1089"/>
      <c r="H31" s="1089"/>
      <c r="I31" s="1089"/>
      <c r="J31" s="1089"/>
      <c r="K31" s="1089"/>
      <c r="L31" s="1089"/>
      <c r="M31" s="1089"/>
      <c r="N31" s="1089"/>
      <c r="O31" s="1089"/>
      <c r="P31" s="1090"/>
      <c r="Q31" s="1094">
        <v>113</v>
      </c>
      <c r="R31" s="1095"/>
      <c r="S31" s="1095"/>
      <c r="T31" s="1095"/>
      <c r="U31" s="1095"/>
      <c r="V31" s="1095">
        <v>113</v>
      </c>
      <c r="W31" s="1095"/>
      <c r="X31" s="1095"/>
      <c r="Y31" s="1095"/>
      <c r="Z31" s="1095"/>
      <c r="AA31" s="1095" t="s">
        <v>593</v>
      </c>
      <c r="AB31" s="1095"/>
      <c r="AC31" s="1095"/>
      <c r="AD31" s="1095"/>
      <c r="AE31" s="1096"/>
      <c r="AF31" s="1070" t="s">
        <v>387</v>
      </c>
      <c r="AG31" s="1071"/>
      <c r="AH31" s="1071"/>
      <c r="AI31" s="1071"/>
      <c r="AJ31" s="1072"/>
      <c r="AK31" s="1031">
        <v>97</v>
      </c>
      <c r="AL31" s="1022"/>
      <c r="AM31" s="1022"/>
      <c r="AN31" s="1022"/>
      <c r="AO31" s="1022"/>
      <c r="AP31" s="1022" t="s">
        <v>593</v>
      </c>
      <c r="AQ31" s="1022"/>
      <c r="AR31" s="1022"/>
      <c r="AS31" s="1022"/>
      <c r="AT31" s="1022"/>
      <c r="AU31" s="1022" t="s">
        <v>593</v>
      </c>
      <c r="AV31" s="1022"/>
      <c r="AW31" s="1022"/>
      <c r="AX31" s="1022"/>
      <c r="AY31" s="1022"/>
      <c r="AZ31" s="1093" t="s">
        <v>593</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1786</v>
      </c>
      <c r="R32" s="1095"/>
      <c r="S32" s="1095"/>
      <c r="T32" s="1095"/>
      <c r="U32" s="1095"/>
      <c r="V32" s="1095">
        <v>1402</v>
      </c>
      <c r="W32" s="1095"/>
      <c r="X32" s="1095"/>
      <c r="Y32" s="1095"/>
      <c r="Z32" s="1095"/>
      <c r="AA32" s="1095">
        <v>384</v>
      </c>
      <c r="AB32" s="1095"/>
      <c r="AC32" s="1095"/>
      <c r="AD32" s="1095"/>
      <c r="AE32" s="1096"/>
      <c r="AF32" s="1070">
        <v>2339</v>
      </c>
      <c r="AG32" s="1071"/>
      <c r="AH32" s="1071"/>
      <c r="AI32" s="1071"/>
      <c r="AJ32" s="1072"/>
      <c r="AK32" s="1031">
        <v>18</v>
      </c>
      <c r="AL32" s="1022"/>
      <c r="AM32" s="1022"/>
      <c r="AN32" s="1022"/>
      <c r="AO32" s="1022"/>
      <c r="AP32" s="1022">
        <v>3222</v>
      </c>
      <c r="AQ32" s="1022"/>
      <c r="AR32" s="1022"/>
      <c r="AS32" s="1022"/>
      <c r="AT32" s="1022"/>
      <c r="AU32" s="1022" t="s">
        <v>593</v>
      </c>
      <c r="AV32" s="1022"/>
      <c r="AW32" s="1022"/>
      <c r="AX32" s="1022"/>
      <c r="AY32" s="1022"/>
      <c r="AZ32" s="1093" t="s">
        <v>593</v>
      </c>
      <c r="BA32" s="1093"/>
      <c r="BB32" s="1093"/>
      <c r="BC32" s="1093"/>
      <c r="BD32" s="1093"/>
      <c r="BE32" s="1083" t="s">
        <v>403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404</v>
      </c>
      <c r="C33" s="1089"/>
      <c r="D33" s="1089"/>
      <c r="E33" s="1089"/>
      <c r="F33" s="1089"/>
      <c r="G33" s="1089"/>
      <c r="H33" s="1089"/>
      <c r="I33" s="1089"/>
      <c r="J33" s="1089"/>
      <c r="K33" s="1089"/>
      <c r="L33" s="1089"/>
      <c r="M33" s="1089"/>
      <c r="N33" s="1089"/>
      <c r="O33" s="1089"/>
      <c r="P33" s="1090"/>
      <c r="Q33" s="1094">
        <v>5672</v>
      </c>
      <c r="R33" s="1095"/>
      <c r="S33" s="1095"/>
      <c r="T33" s="1095"/>
      <c r="U33" s="1095"/>
      <c r="V33" s="1095">
        <v>5927</v>
      </c>
      <c r="W33" s="1095"/>
      <c r="X33" s="1095"/>
      <c r="Y33" s="1095"/>
      <c r="Z33" s="1095"/>
      <c r="AA33" s="1095">
        <v>-255</v>
      </c>
      <c r="AB33" s="1095"/>
      <c r="AC33" s="1095"/>
      <c r="AD33" s="1095"/>
      <c r="AE33" s="1096"/>
      <c r="AF33" s="1070">
        <v>-453</v>
      </c>
      <c r="AG33" s="1071"/>
      <c r="AH33" s="1071"/>
      <c r="AI33" s="1071"/>
      <c r="AJ33" s="1072"/>
      <c r="AK33" s="1031">
        <v>900</v>
      </c>
      <c r="AL33" s="1022"/>
      <c r="AM33" s="1022"/>
      <c r="AN33" s="1022"/>
      <c r="AO33" s="1022"/>
      <c r="AP33" s="1022">
        <v>4134</v>
      </c>
      <c r="AQ33" s="1022"/>
      <c r="AR33" s="1022"/>
      <c r="AS33" s="1022"/>
      <c r="AT33" s="1022"/>
      <c r="AU33" s="1022">
        <v>2712</v>
      </c>
      <c r="AV33" s="1022"/>
      <c r="AW33" s="1022"/>
      <c r="AX33" s="1022"/>
      <c r="AY33" s="1022"/>
      <c r="AZ33" s="1093">
        <v>8.8000000000000007</v>
      </c>
      <c r="BA33" s="1093"/>
      <c r="BB33" s="1093"/>
      <c r="BC33" s="1093"/>
      <c r="BD33" s="1093"/>
      <c r="BE33" s="1083" t="s">
        <v>403</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405</v>
      </c>
      <c r="C34" s="1089"/>
      <c r="D34" s="1089"/>
      <c r="E34" s="1089"/>
      <c r="F34" s="1089"/>
      <c r="G34" s="1089"/>
      <c r="H34" s="1089"/>
      <c r="I34" s="1089"/>
      <c r="J34" s="1089"/>
      <c r="K34" s="1089"/>
      <c r="L34" s="1089"/>
      <c r="M34" s="1089"/>
      <c r="N34" s="1089"/>
      <c r="O34" s="1089"/>
      <c r="P34" s="1090"/>
      <c r="Q34" s="1094">
        <v>4230</v>
      </c>
      <c r="R34" s="1095"/>
      <c r="S34" s="1095"/>
      <c r="T34" s="1095"/>
      <c r="U34" s="1095"/>
      <c r="V34" s="1095">
        <v>4124</v>
      </c>
      <c r="W34" s="1095"/>
      <c r="X34" s="1095"/>
      <c r="Y34" s="1095"/>
      <c r="Z34" s="1095"/>
      <c r="AA34" s="1095">
        <v>106</v>
      </c>
      <c r="AB34" s="1095"/>
      <c r="AC34" s="1095"/>
      <c r="AD34" s="1095"/>
      <c r="AE34" s="1096"/>
      <c r="AF34" s="1070">
        <v>106</v>
      </c>
      <c r="AG34" s="1071"/>
      <c r="AH34" s="1071"/>
      <c r="AI34" s="1071"/>
      <c r="AJ34" s="1072"/>
      <c r="AK34" s="1031">
        <v>1460</v>
      </c>
      <c r="AL34" s="1022"/>
      <c r="AM34" s="1022"/>
      <c r="AN34" s="1022"/>
      <c r="AO34" s="1022"/>
      <c r="AP34" s="1022">
        <v>22926</v>
      </c>
      <c r="AQ34" s="1022"/>
      <c r="AR34" s="1022"/>
      <c r="AS34" s="1022"/>
      <c r="AT34" s="1022"/>
      <c r="AU34" s="1022">
        <v>15704</v>
      </c>
      <c r="AV34" s="1022"/>
      <c r="AW34" s="1022"/>
      <c r="AX34" s="1022"/>
      <c r="AY34" s="1022"/>
      <c r="AZ34" s="1093" t="s">
        <v>593</v>
      </c>
      <c r="BA34" s="1093"/>
      <c r="BB34" s="1093"/>
      <c r="BC34" s="1093"/>
      <c r="BD34" s="1093"/>
      <c r="BE34" s="1083" t="s">
        <v>406</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407</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2256</v>
      </c>
      <c r="AG63" s="1010"/>
      <c r="AH63" s="1010"/>
      <c r="AI63" s="1010"/>
      <c r="AJ63" s="1081"/>
      <c r="AK63" s="1082"/>
      <c r="AL63" s="1014"/>
      <c r="AM63" s="1014"/>
      <c r="AN63" s="1014"/>
      <c r="AO63" s="1014"/>
      <c r="AP63" s="1010">
        <v>30282</v>
      </c>
      <c r="AQ63" s="1010"/>
      <c r="AR63" s="1010"/>
      <c r="AS63" s="1010"/>
      <c r="AT63" s="1010"/>
      <c r="AU63" s="1010">
        <v>18416</v>
      </c>
      <c r="AV63" s="1010"/>
      <c r="AW63" s="1010"/>
      <c r="AX63" s="1010"/>
      <c r="AY63" s="1010"/>
      <c r="AZ63" s="1076"/>
      <c r="BA63" s="1076"/>
      <c r="BB63" s="1076"/>
      <c r="BC63" s="1076"/>
      <c r="BD63" s="1076"/>
      <c r="BE63" s="1011"/>
      <c r="BF63" s="1011"/>
      <c r="BG63" s="1011"/>
      <c r="BH63" s="1011"/>
      <c r="BI63" s="1012"/>
      <c r="BJ63" s="1077" t="s">
        <v>409</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411</v>
      </c>
      <c r="B66" s="1047"/>
      <c r="C66" s="1047"/>
      <c r="D66" s="1047"/>
      <c r="E66" s="1047"/>
      <c r="F66" s="1047"/>
      <c r="G66" s="1047"/>
      <c r="H66" s="1047"/>
      <c r="I66" s="1047"/>
      <c r="J66" s="1047"/>
      <c r="K66" s="1047"/>
      <c r="L66" s="1047"/>
      <c r="M66" s="1047"/>
      <c r="N66" s="1047"/>
      <c r="O66" s="1047"/>
      <c r="P66" s="1048"/>
      <c r="Q66" s="1052" t="s">
        <v>412</v>
      </c>
      <c r="R66" s="1053"/>
      <c r="S66" s="1053"/>
      <c r="T66" s="1053"/>
      <c r="U66" s="1054"/>
      <c r="V66" s="1052" t="s">
        <v>413</v>
      </c>
      <c r="W66" s="1053"/>
      <c r="X66" s="1053"/>
      <c r="Y66" s="1053"/>
      <c r="Z66" s="1054"/>
      <c r="AA66" s="1052" t="s">
        <v>414</v>
      </c>
      <c r="AB66" s="1053"/>
      <c r="AC66" s="1053"/>
      <c r="AD66" s="1053"/>
      <c r="AE66" s="1054"/>
      <c r="AF66" s="1058" t="s">
        <v>393</v>
      </c>
      <c r="AG66" s="1059"/>
      <c r="AH66" s="1059"/>
      <c r="AI66" s="1059"/>
      <c r="AJ66" s="1060"/>
      <c r="AK66" s="1052" t="s">
        <v>415</v>
      </c>
      <c r="AL66" s="1047"/>
      <c r="AM66" s="1047"/>
      <c r="AN66" s="1047"/>
      <c r="AO66" s="1048"/>
      <c r="AP66" s="1052" t="s">
        <v>416</v>
      </c>
      <c r="AQ66" s="1053"/>
      <c r="AR66" s="1053"/>
      <c r="AS66" s="1053"/>
      <c r="AT66" s="1054"/>
      <c r="AU66" s="1052" t="s">
        <v>417</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598</v>
      </c>
      <c r="C68" s="1037"/>
      <c r="D68" s="1037"/>
      <c r="E68" s="1037"/>
      <c r="F68" s="1037"/>
      <c r="G68" s="1037"/>
      <c r="H68" s="1037"/>
      <c r="I68" s="1037"/>
      <c r="J68" s="1037"/>
      <c r="K68" s="1037"/>
      <c r="L68" s="1037"/>
      <c r="M68" s="1037"/>
      <c r="N68" s="1037"/>
      <c r="O68" s="1037"/>
      <c r="P68" s="1038"/>
      <c r="Q68" s="1039">
        <v>299</v>
      </c>
      <c r="R68" s="1033"/>
      <c r="S68" s="1033"/>
      <c r="T68" s="1033"/>
      <c r="U68" s="1033"/>
      <c r="V68" s="1033">
        <v>295</v>
      </c>
      <c r="W68" s="1033"/>
      <c r="X68" s="1033"/>
      <c r="Y68" s="1033"/>
      <c r="Z68" s="1033"/>
      <c r="AA68" s="1033">
        <v>4</v>
      </c>
      <c r="AB68" s="1033"/>
      <c r="AC68" s="1033"/>
      <c r="AD68" s="1033"/>
      <c r="AE68" s="1033"/>
      <c r="AF68" s="1033">
        <v>306</v>
      </c>
      <c r="AG68" s="1033"/>
      <c r="AH68" s="1033"/>
      <c r="AI68" s="1033"/>
      <c r="AJ68" s="1033"/>
      <c r="AK68" s="1033" t="s">
        <v>607</v>
      </c>
      <c r="AL68" s="1033"/>
      <c r="AM68" s="1033"/>
      <c r="AN68" s="1033"/>
      <c r="AO68" s="1033"/>
      <c r="AP68" s="1033" t="s">
        <v>607</v>
      </c>
      <c r="AQ68" s="1033"/>
      <c r="AR68" s="1033"/>
      <c r="AS68" s="1033"/>
      <c r="AT68" s="1033"/>
      <c r="AU68" s="1033" t="s">
        <v>607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599</v>
      </c>
      <c r="C69" s="1026"/>
      <c r="D69" s="1026"/>
      <c r="E69" s="1026"/>
      <c r="F69" s="1026"/>
      <c r="G69" s="1026"/>
      <c r="H69" s="1026"/>
      <c r="I69" s="1026"/>
      <c r="J69" s="1026"/>
      <c r="K69" s="1026"/>
      <c r="L69" s="1026"/>
      <c r="M69" s="1026"/>
      <c r="N69" s="1026"/>
      <c r="O69" s="1026"/>
      <c r="P69" s="1027"/>
      <c r="Q69" s="1028">
        <v>82</v>
      </c>
      <c r="R69" s="1022"/>
      <c r="S69" s="1022"/>
      <c r="T69" s="1022"/>
      <c r="U69" s="1022"/>
      <c r="V69" s="1022">
        <v>7</v>
      </c>
      <c r="W69" s="1022"/>
      <c r="X69" s="1022"/>
      <c r="Y69" s="1022"/>
      <c r="Z69" s="1022"/>
      <c r="AA69" s="1022">
        <v>75</v>
      </c>
      <c r="AB69" s="1022"/>
      <c r="AC69" s="1022"/>
      <c r="AD69" s="1022"/>
      <c r="AE69" s="1022"/>
      <c r="AF69" s="1022">
        <v>1</v>
      </c>
      <c r="AG69" s="1022"/>
      <c r="AH69" s="1022"/>
      <c r="AI69" s="1022"/>
      <c r="AJ69" s="1022"/>
      <c r="AK69" s="1022" t="s">
        <v>607</v>
      </c>
      <c r="AL69" s="1022"/>
      <c r="AM69" s="1022"/>
      <c r="AN69" s="1022"/>
      <c r="AO69" s="1022"/>
      <c r="AP69" s="1022" t="s">
        <v>607</v>
      </c>
      <c r="AQ69" s="1022"/>
      <c r="AR69" s="1022"/>
      <c r="AS69" s="1022"/>
      <c r="AT69" s="1022"/>
      <c r="AU69" s="1022" t="s">
        <v>607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600</v>
      </c>
      <c r="C70" s="1026"/>
      <c r="D70" s="1026"/>
      <c r="E70" s="1026"/>
      <c r="F70" s="1026"/>
      <c r="G70" s="1026"/>
      <c r="H70" s="1026"/>
      <c r="I70" s="1026"/>
      <c r="J70" s="1026"/>
      <c r="K70" s="1026"/>
      <c r="L70" s="1026"/>
      <c r="M70" s="1026"/>
      <c r="N70" s="1026"/>
      <c r="O70" s="1026"/>
      <c r="P70" s="1027"/>
      <c r="Q70" s="1028">
        <v>86</v>
      </c>
      <c r="R70" s="1022"/>
      <c r="S70" s="1022"/>
      <c r="T70" s="1022"/>
      <c r="U70" s="1022"/>
      <c r="V70" s="1022">
        <v>78</v>
      </c>
      <c r="W70" s="1022"/>
      <c r="X70" s="1022"/>
      <c r="Y70" s="1022"/>
      <c r="Z70" s="1022"/>
      <c r="AA70" s="1022">
        <v>8</v>
      </c>
      <c r="AB70" s="1022"/>
      <c r="AC70" s="1022"/>
      <c r="AD70" s="1022"/>
      <c r="AE70" s="1022"/>
      <c r="AF70" s="1022">
        <v>8</v>
      </c>
      <c r="AG70" s="1022"/>
      <c r="AH70" s="1022"/>
      <c r="AI70" s="1022"/>
      <c r="AJ70" s="1022"/>
      <c r="AK70" s="1022" t="s">
        <v>607</v>
      </c>
      <c r="AL70" s="1022"/>
      <c r="AM70" s="1022"/>
      <c r="AN70" s="1022"/>
      <c r="AO70" s="1022"/>
      <c r="AP70" s="1022">
        <v>80</v>
      </c>
      <c r="AQ70" s="1022"/>
      <c r="AR70" s="1022"/>
      <c r="AS70" s="1022"/>
      <c r="AT70" s="1022"/>
      <c r="AU70" s="1022">
        <v>7</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601</v>
      </c>
      <c r="C71" s="1026"/>
      <c r="D71" s="1026"/>
      <c r="E71" s="1026"/>
      <c r="F71" s="1026"/>
      <c r="G71" s="1026"/>
      <c r="H71" s="1026"/>
      <c r="I71" s="1026"/>
      <c r="J71" s="1026"/>
      <c r="K71" s="1026"/>
      <c r="L71" s="1026"/>
      <c r="M71" s="1026"/>
      <c r="N71" s="1026"/>
      <c r="O71" s="1026"/>
      <c r="P71" s="1027"/>
      <c r="Q71" s="1028">
        <v>2974</v>
      </c>
      <c r="R71" s="1022"/>
      <c r="S71" s="1022"/>
      <c r="T71" s="1022"/>
      <c r="U71" s="1022"/>
      <c r="V71" s="1022">
        <v>2819</v>
      </c>
      <c r="W71" s="1022"/>
      <c r="X71" s="1022"/>
      <c r="Y71" s="1022"/>
      <c r="Z71" s="1022"/>
      <c r="AA71" s="1022">
        <v>155</v>
      </c>
      <c r="AB71" s="1022"/>
      <c r="AC71" s="1022"/>
      <c r="AD71" s="1022"/>
      <c r="AE71" s="1022"/>
      <c r="AF71" s="1022">
        <v>155</v>
      </c>
      <c r="AG71" s="1022"/>
      <c r="AH71" s="1022"/>
      <c r="AI71" s="1022"/>
      <c r="AJ71" s="1022"/>
      <c r="AK71" s="1022" t="s">
        <v>608</v>
      </c>
      <c r="AL71" s="1022"/>
      <c r="AM71" s="1022"/>
      <c r="AN71" s="1022"/>
      <c r="AO71" s="1022"/>
      <c r="AP71" s="1022">
        <v>6024</v>
      </c>
      <c r="AQ71" s="1022"/>
      <c r="AR71" s="1022"/>
      <c r="AS71" s="1022"/>
      <c r="AT71" s="1022"/>
      <c r="AU71" s="1022">
        <v>1158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602</v>
      </c>
      <c r="C72" s="1026"/>
      <c r="D72" s="1026"/>
      <c r="E72" s="1026"/>
      <c r="F72" s="1026"/>
      <c r="G72" s="1026"/>
      <c r="H72" s="1026"/>
      <c r="I72" s="1026"/>
      <c r="J72" s="1026"/>
      <c r="K72" s="1026"/>
      <c r="L72" s="1026"/>
      <c r="M72" s="1026"/>
      <c r="N72" s="1026"/>
      <c r="O72" s="1026"/>
      <c r="P72" s="1027"/>
      <c r="Q72" s="1028">
        <v>70937</v>
      </c>
      <c r="R72" s="1022"/>
      <c r="S72" s="1022"/>
      <c r="T72" s="1022"/>
      <c r="U72" s="1022"/>
      <c r="V72" s="1022">
        <v>67710</v>
      </c>
      <c r="W72" s="1022"/>
      <c r="X72" s="1022"/>
      <c r="Y72" s="1022"/>
      <c r="Z72" s="1022"/>
      <c r="AA72" s="1022">
        <v>3227</v>
      </c>
      <c r="AB72" s="1022"/>
      <c r="AC72" s="1022"/>
      <c r="AD72" s="1022"/>
      <c r="AE72" s="1022"/>
      <c r="AF72" s="1022">
        <v>9374</v>
      </c>
      <c r="AG72" s="1022"/>
      <c r="AH72" s="1022"/>
      <c r="AI72" s="1022"/>
      <c r="AJ72" s="1022"/>
      <c r="AK72" s="1022" t="s">
        <v>607</v>
      </c>
      <c r="AL72" s="1022"/>
      <c r="AM72" s="1022"/>
      <c r="AN72" s="1022"/>
      <c r="AO72" s="1022"/>
      <c r="AP72" s="1022" t="s">
        <v>607</v>
      </c>
      <c r="AQ72" s="1022"/>
      <c r="AR72" s="1022"/>
      <c r="AS72" s="1022"/>
      <c r="AT72" s="1022"/>
      <c r="AU72" s="1022" t="s">
        <v>607</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603</v>
      </c>
      <c r="C73" s="1026"/>
      <c r="D73" s="1026"/>
      <c r="E73" s="1026"/>
      <c r="F73" s="1026"/>
      <c r="G73" s="1026"/>
      <c r="H73" s="1026"/>
      <c r="I73" s="1026"/>
      <c r="J73" s="1026"/>
      <c r="K73" s="1026"/>
      <c r="L73" s="1026"/>
      <c r="M73" s="1026"/>
      <c r="N73" s="1026"/>
      <c r="O73" s="1026"/>
      <c r="P73" s="1027"/>
      <c r="Q73" s="1028">
        <v>194</v>
      </c>
      <c r="R73" s="1022"/>
      <c r="S73" s="1022"/>
      <c r="T73" s="1022"/>
      <c r="U73" s="1022"/>
      <c r="V73" s="1022">
        <v>179</v>
      </c>
      <c r="W73" s="1022"/>
      <c r="X73" s="1022"/>
      <c r="Y73" s="1022"/>
      <c r="Z73" s="1022"/>
      <c r="AA73" s="1022">
        <v>16</v>
      </c>
      <c r="AB73" s="1022"/>
      <c r="AC73" s="1022"/>
      <c r="AD73" s="1022"/>
      <c r="AE73" s="1022"/>
      <c r="AF73" s="1022">
        <v>16</v>
      </c>
      <c r="AG73" s="1022"/>
      <c r="AH73" s="1022"/>
      <c r="AI73" s="1022"/>
      <c r="AJ73" s="1022"/>
      <c r="AK73" s="1022" t="s">
        <v>607</v>
      </c>
      <c r="AL73" s="1022"/>
      <c r="AM73" s="1022"/>
      <c r="AN73" s="1022"/>
      <c r="AO73" s="1022"/>
      <c r="AP73" s="1022" t="s">
        <v>607</v>
      </c>
      <c r="AQ73" s="1022"/>
      <c r="AR73" s="1022"/>
      <c r="AS73" s="1022"/>
      <c r="AT73" s="1022"/>
      <c r="AU73" s="1022" t="s">
        <v>607</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604</v>
      </c>
      <c r="C74" s="1026"/>
      <c r="D74" s="1026"/>
      <c r="E74" s="1026"/>
      <c r="F74" s="1026"/>
      <c r="G74" s="1026"/>
      <c r="H74" s="1026"/>
      <c r="I74" s="1026"/>
      <c r="J74" s="1026"/>
      <c r="K74" s="1026"/>
      <c r="L74" s="1026"/>
      <c r="M74" s="1026"/>
      <c r="N74" s="1026"/>
      <c r="O74" s="1026"/>
      <c r="P74" s="1027"/>
      <c r="Q74" s="1032">
        <v>1167375</v>
      </c>
      <c r="R74" s="1030"/>
      <c r="S74" s="1030"/>
      <c r="T74" s="1030"/>
      <c r="U74" s="1031"/>
      <c r="V74" s="1029">
        <v>1136425</v>
      </c>
      <c r="W74" s="1030"/>
      <c r="X74" s="1030"/>
      <c r="Y74" s="1030"/>
      <c r="Z74" s="1031"/>
      <c r="AA74" s="1029">
        <v>30950</v>
      </c>
      <c r="AB74" s="1030"/>
      <c r="AC74" s="1030"/>
      <c r="AD74" s="1030"/>
      <c r="AE74" s="1031"/>
      <c r="AF74" s="1029">
        <v>30950</v>
      </c>
      <c r="AG74" s="1030"/>
      <c r="AH74" s="1030"/>
      <c r="AI74" s="1030"/>
      <c r="AJ74" s="1031"/>
      <c r="AK74" s="1029">
        <v>7000</v>
      </c>
      <c r="AL74" s="1030"/>
      <c r="AM74" s="1030"/>
      <c r="AN74" s="1030"/>
      <c r="AO74" s="1031"/>
      <c r="AP74" s="1022" t="s">
        <v>607</v>
      </c>
      <c r="AQ74" s="1022"/>
      <c r="AR74" s="1022"/>
      <c r="AS74" s="1022"/>
      <c r="AT74" s="1022"/>
      <c r="AU74" s="1022" t="s">
        <v>607</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605</v>
      </c>
      <c r="C75" s="1026"/>
      <c r="D75" s="1026"/>
      <c r="E75" s="1026"/>
      <c r="F75" s="1026"/>
      <c r="G75" s="1026"/>
      <c r="H75" s="1026"/>
      <c r="I75" s="1026"/>
      <c r="J75" s="1026"/>
      <c r="K75" s="1026"/>
      <c r="L75" s="1026"/>
      <c r="M75" s="1026"/>
      <c r="N75" s="1026"/>
      <c r="O75" s="1026"/>
      <c r="P75" s="1027"/>
      <c r="Q75" s="1032">
        <v>39841</v>
      </c>
      <c r="R75" s="1030"/>
      <c r="S75" s="1030"/>
      <c r="T75" s="1030"/>
      <c r="U75" s="1031"/>
      <c r="V75" s="1029">
        <v>33505</v>
      </c>
      <c r="W75" s="1030"/>
      <c r="X75" s="1030"/>
      <c r="Y75" s="1030"/>
      <c r="Z75" s="1031"/>
      <c r="AA75" s="1029">
        <v>6336</v>
      </c>
      <c r="AB75" s="1030"/>
      <c r="AC75" s="1030"/>
      <c r="AD75" s="1030"/>
      <c r="AE75" s="1031"/>
      <c r="AF75" s="1029">
        <v>18410</v>
      </c>
      <c r="AG75" s="1030"/>
      <c r="AH75" s="1030"/>
      <c r="AI75" s="1030"/>
      <c r="AJ75" s="1031"/>
      <c r="AK75" s="1029" t="s">
        <v>607</v>
      </c>
      <c r="AL75" s="1030"/>
      <c r="AM75" s="1030"/>
      <c r="AN75" s="1030"/>
      <c r="AO75" s="1031"/>
      <c r="AP75" s="1029">
        <v>124747</v>
      </c>
      <c r="AQ75" s="1030"/>
      <c r="AR75" s="1030"/>
      <c r="AS75" s="1030"/>
      <c r="AT75" s="1031"/>
      <c r="AU75" s="1029" t="s">
        <v>607</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606</v>
      </c>
      <c r="C76" s="1026"/>
      <c r="D76" s="1026"/>
      <c r="E76" s="1026"/>
      <c r="F76" s="1026"/>
      <c r="G76" s="1026"/>
      <c r="H76" s="1026"/>
      <c r="I76" s="1026"/>
      <c r="J76" s="1026"/>
      <c r="K76" s="1026"/>
      <c r="L76" s="1026"/>
      <c r="M76" s="1026"/>
      <c r="N76" s="1026"/>
      <c r="O76" s="1026"/>
      <c r="P76" s="1027"/>
      <c r="Q76" s="1032">
        <v>7860</v>
      </c>
      <c r="R76" s="1030"/>
      <c r="S76" s="1030"/>
      <c r="T76" s="1030"/>
      <c r="U76" s="1031"/>
      <c r="V76" s="1029">
        <v>5951</v>
      </c>
      <c r="W76" s="1030"/>
      <c r="X76" s="1030"/>
      <c r="Y76" s="1030"/>
      <c r="Z76" s="1031"/>
      <c r="AA76" s="1029">
        <v>1909</v>
      </c>
      <c r="AB76" s="1030"/>
      <c r="AC76" s="1030"/>
      <c r="AD76" s="1030"/>
      <c r="AE76" s="1031"/>
      <c r="AF76" s="1029">
        <v>17771</v>
      </c>
      <c r="AG76" s="1030"/>
      <c r="AH76" s="1030"/>
      <c r="AI76" s="1030"/>
      <c r="AJ76" s="1031"/>
      <c r="AK76" s="1029" t="s">
        <v>607</v>
      </c>
      <c r="AL76" s="1030"/>
      <c r="AM76" s="1030"/>
      <c r="AN76" s="1030"/>
      <c r="AO76" s="1031"/>
      <c r="AP76" s="1029">
        <v>15061</v>
      </c>
      <c r="AQ76" s="1030"/>
      <c r="AR76" s="1030"/>
      <c r="AS76" s="1030"/>
      <c r="AT76" s="1031"/>
      <c r="AU76" s="1029" t="s">
        <v>607</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32"/>
      <c r="R77" s="1030"/>
      <c r="S77" s="1030"/>
      <c r="T77" s="1030"/>
      <c r="U77" s="1031"/>
      <c r="V77" s="1029"/>
      <c r="W77" s="1030"/>
      <c r="X77" s="1030"/>
      <c r="Y77" s="1030"/>
      <c r="Z77" s="1031"/>
      <c r="AA77" s="1029"/>
      <c r="AB77" s="1030"/>
      <c r="AC77" s="1030"/>
      <c r="AD77" s="1030"/>
      <c r="AE77" s="1031"/>
      <c r="AF77" s="1029"/>
      <c r="AG77" s="1030"/>
      <c r="AH77" s="1030"/>
      <c r="AI77" s="1030"/>
      <c r="AJ77" s="1031"/>
      <c r="AK77" s="1029"/>
      <c r="AL77" s="1030"/>
      <c r="AM77" s="1030"/>
      <c r="AN77" s="1030"/>
      <c r="AO77" s="1031"/>
      <c r="AP77" s="1029"/>
      <c r="AQ77" s="1030"/>
      <c r="AR77" s="1030"/>
      <c r="AS77" s="1030"/>
      <c r="AT77" s="1031"/>
      <c r="AU77" s="1029"/>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9"/>
      <c r="AB79" s="1030"/>
      <c r="AC79" s="1030"/>
      <c r="AD79" s="1030"/>
      <c r="AE79" s="1031"/>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76991</v>
      </c>
      <c r="AG88" s="1010"/>
      <c r="AH88" s="1010"/>
      <c r="AI88" s="1010"/>
      <c r="AJ88" s="1010"/>
      <c r="AK88" s="1014"/>
      <c r="AL88" s="1014"/>
      <c r="AM88" s="1014"/>
      <c r="AN88" s="1014"/>
      <c r="AO88" s="1014"/>
      <c r="AP88" s="1010">
        <v>145912</v>
      </c>
      <c r="AQ88" s="1010"/>
      <c r="AR88" s="1010"/>
      <c r="AS88" s="1010"/>
      <c r="AT88" s="1010"/>
      <c r="AU88" s="1010">
        <v>1165</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25</v>
      </c>
      <c r="CS102" s="1002"/>
      <c r="CT102" s="1002"/>
      <c r="CU102" s="1002"/>
      <c r="CV102" s="1003"/>
      <c r="CW102" s="1001"/>
      <c r="CX102" s="1002"/>
      <c r="CY102" s="1002"/>
      <c r="CZ102" s="1002"/>
      <c r="DA102" s="1003"/>
      <c r="DB102" s="1001"/>
      <c r="DC102" s="1002"/>
      <c r="DD102" s="1002"/>
      <c r="DE102" s="1002"/>
      <c r="DF102" s="1003"/>
      <c r="DG102" s="1001">
        <v>2196</v>
      </c>
      <c r="DH102" s="1002"/>
      <c r="DI102" s="1002"/>
      <c r="DJ102" s="1002"/>
      <c r="DK102" s="1003"/>
      <c r="DL102" s="1001"/>
      <c r="DM102" s="1002"/>
      <c r="DN102" s="1002"/>
      <c r="DO102" s="1002"/>
      <c r="DP102" s="1003"/>
      <c r="DQ102" s="1001">
        <v>406</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303</v>
      </c>
      <c r="AG109" s="945"/>
      <c r="AH109" s="945"/>
      <c r="AI109" s="945"/>
      <c r="AJ109" s="946"/>
      <c r="AK109" s="947" t="s">
        <v>302</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303</v>
      </c>
      <c r="BW109" s="945"/>
      <c r="BX109" s="945"/>
      <c r="BY109" s="945"/>
      <c r="BZ109" s="946"/>
      <c r="CA109" s="947" t="s">
        <v>302</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303</v>
      </c>
      <c r="DM109" s="945"/>
      <c r="DN109" s="945"/>
      <c r="DO109" s="945"/>
      <c r="DP109" s="946"/>
      <c r="DQ109" s="947" t="s">
        <v>302</v>
      </c>
      <c r="DR109" s="945"/>
      <c r="DS109" s="945"/>
      <c r="DT109" s="945"/>
      <c r="DU109" s="946"/>
      <c r="DV109" s="947" t="s">
        <v>428</v>
      </c>
      <c r="DW109" s="945"/>
      <c r="DX109" s="945"/>
      <c r="DY109" s="945"/>
      <c r="DZ109" s="976"/>
    </row>
    <row r="110" spans="1:131" s="246" customFormat="1" ht="26.25" customHeight="1" x14ac:dyDescent="0.15">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3039409</v>
      </c>
      <c r="AB110" s="938"/>
      <c r="AC110" s="938"/>
      <c r="AD110" s="938"/>
      <c r="AE110" s="939"/>
      <c r="AF110" s="940">
        <v>2976926</v>
      </c>
      <c r="AG110" s="938"/>
      <c r="AH110" s="938"/>
      <c r="AI110" s="938"/>
      <c r="AJ110" s="939"/>
      <c r="AK110" s="940">
        <v>2809814</v>
      </c>
      <c r="AL110" s="938"/>
      <c r="AM110" s="938"/>
      <c r="AN110" s="938"/>
      <c r="AO110" s="939"/>
      <c r="AP110" s="941">
        <v>20</v>
      </c>
      <c r="AQ110" s="942"/>
      <c r="AR110" s="942"/>
      <c r="AS110" s="942"/>
      <c r="AT110" s="943"/>
      <c r="AU110" s="977" t="s">
        <v>72</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30458681</v>
      </c>
      <c r="BR110" s="885"/>
      <c r="BS110" s="885"/>
      <c r="BT110" s="885"/>
      <c r="BU110" s="885"/>
      <c r="BV110" s="885">
        <v>30220238</v>
      </c>
      <c r="BW110" s="885"/>
      <c r="BX110" s="885"/>
      <c r="BY110" s="885"/>
      <c r="BZ110" s="885"/>
      <c r="CA110" s="885">
        <v>29472171</v>
      </c>
      <c r="CB110" s="885"/>
      <c r="CC110" s="885"/>
      <c r="CD110" s="885"/>
      <c r="CE110" s="885"/>
      <c r="CF110" s="909">
        <v>209.6</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728379</v>
      </c>
      <c r="DH110" s="885"/>
      <c r="DI110" s="885"/>
      <c r="DJ110" s="885"/>
      <c r="DK110" s="885"/>
      <c r="DL110" s="885">
        <v>686969</v>
      </c>
      <c r="DM110" s="885"/>
      <c r="DN110" s="885"/>
      <c r="DO110" s="885"/>
      <c r="DP110" s="885"/>
      <c r="DQ110" s="885">
        <v>659211</v>
      </c>
      <c r="DR110" s="885"/>
      <c r="DS110" s="885"/>
      <c r="DT110" s="885"/>
      <c r="DU110" s="885"/>
      <c r="DV110" s="886">
        <v>4.7</v>
      </c>
      <c r="DW110" s="886"/>
      <c r="DX110" s="886"/>
      <c r="DY110" s="886"/>
      <c r="DZ110" s="887"/>
    </row>
    <row r="111" spans="1:131" s="246" customFormat="1" ht="26.25" customHeight="1" x14ac:dyDescent="0.15">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126</v>
      </c>
      <c r="AB111" s="966"/>
      <c r="AC111" s="966"/>
      <c r="AD111" s="966"/>
      <c r="AE111" s="967"/>
      <c r="AF111" s="968" t="s">
        <v>435</v>
      </c>
      <c r="AG111" s="966"/>
      <c r="AH111" s="966"/>
      <c r="AI111" s="966"/>
      <c r="AJ111" s="967"/>
      <c r="AK111" s="968" t="s">
        <v>436</v>
      </c>
      <c r="AL111" s="966"/>
      <c r="AM111" s="966"/>
      <c r="AN111" s="966"/>
      <c r="AO111" s="967"/>
      <c r="AP111" s="969" t="s">
        <v>437</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v>2820264</v>
      </c>
      <c r="BR111" s="857"/>
      <c r="BS111" s="857"/>
      <c r="BT111" s="857"/>
      <c r="BU111" s="857"/>
      <c r="BV111" s="857">
        <v>2727095</v>
      </c>
      <c r="BW111" s="857"/>
      <c r="BX111" s="857"/>
      <c r="BY111" s="857"/>
      <c r="BZ111" s="857"/>
      <c r="CA111" s="857">
        <v>2436979</v>
      </c>
      <c r="CB111" s="857"/>
      <c r="CC111" s="857"/>
      <c r="CD111" s="857"/>
      <c r="CE111" s="857"/>
      <c r="CF111" s="918">
        <v>17.3</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436</v>
      </c>
      <c r="DH111" s="857"/>
      <c r="DI111" s="857"/>
      <c r="DJ111" s="857"/>
      <c r="DK111" s="857"/>
      <c r="DL111" s="857" t="s">
        <v>387</v>
      </c>
      <c r="DM111" s="857"/>
      <c r="DN111" s="857"/>
      <c r="DO111" s="857"/>
      <c r="DP111" s="857"/>
      <c r="DQ111" s="857" t="s">
        <v>387</v>
      </c>
      <c r="DR111" s="857"/>
      <c r="DS111" s="857"/>
      <c r="DT111" s="857"/>
      <c r="DU111" s="857"/>
      <c r="DV111" s="834" t="s">
        <v>440</v>
      </c>
      <c r="DW111" s="834"/>
      <c r="DX111" s="834"/>
      <c r="DY111" s="834"/>
      <c r="DZ111" s="835"/>
    </row>
    <row r="112" spans="1:131" s="246" customFormat="1" ht="26.25" customHeight="1" x14ac:dyDescent="0.15">
      <c r="A112" s="959" t="s">
        <v>441</v>
      </c>
      <c r="B112" s="960"/>
      <c r="C112" s="790" t="s">
        <v>442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21390</v>
      </c>
      <c r="AB112" s="820"/>
      <c r="AC112" s="820"/>
      <c r="AD112" s="820"/>
      <c r="AE112" s="821"/>
      <c r="AF112" s="822">
        <v>21390</v>
      </c>
      <c r="AG112" s="820"/>
      <c r="AH112" s="820"/>
      <c r="AI112" s="820"/>
      <c r="AJ112" s="821"/>
      <c r="AK112" s="822">
        <v>21390</v>
      </c>
      <c r="AL112" s="820"/>
      <c r="AM112" s="820"/>
      <c r="AN112" s="820"/>
      <c r="AO112" s="821"/>
      <c r="AP112" s="867">
        <v>0.2</v>
      </c>
      <c r="AQ112" s="868"/>
      <c r="AR112" s="868"/>
      <c r="AS112" s="868"/>
      <c r="AT112" s="869"/>
      <c r="AU112" s="979"/>
      <c r="AV112" s="980"/>
      <c r="AW112" s="980"/>
      <c r="AX112" s="980"/>
      <c r="AY112" s="980"/>
      <c r="AZ112" s="855" t="s">
        <v>443</v>
      </c>
      <c r="BA112" s="790"/>
      <c r="BB112" s="790"/>
      <c r="BC112" s="790"/>
      <c r="BD112" s="790"/>
      <c r="BE112" s="790"/>
      <c r="BF112" s="790"/>
      <c r="BG112" s="790"/>
      <c r="BH112" s="790"/>
      <c r="BI112" s="790"/>
      <c r="BJ112" s="790"/>
      <c r="BK112" s="790"/>
      <c r="BL112" s="790"/>
      <c r="BM112" s="790"/>
      <c r="BN112" s="790"/>
      <c r="BO112" s="790"/>
      <c r="BP112" s="791"/>
      <c r="BQ112" s="856">
        <v>22329146</v>
      </c>
      <c r="BR112" s="857"/>
      <c r="BS112" s="857"/>
      <c r="BT112" s="857"/>
      <c r="BU112" s="857"/>
      <c r="BV112" s="857">
        <v>20274489</v>
      </c>
      <c r="BW112" s="857"/>
      <c r="BX112" s="857"/>
      <c r="BY112" s="857"/>
      <c r="BZ112" s="857"/>
      <c r="CA112" s="857">
        <v>18415919</v>
      </c>
      <c r="CB112" s="857"/>
      <c r="CC112" s="857"/>
      <c r="CD112" s="857"/>
      <c r="CE112" s="857"/>
      <c r="CF112" s="918">
        <v>131</v>
      </c>
      <c r="CG112" s="919"/>
      <c r="CH112" s="919"/>
      <c r="CI112" s="919"/>
      <c r="CJ112" s="919"/>
      <c r="CK112" s="974"/>
      <c r="CL112" s="861"/>
      <c r="CM112" s="864" t="s">
        <v>444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126</v>
      </c>
      <c r="DH112" s="857"/>
      <c r="DI112" s="857"/>
      <c r="DJ112" s="857"/>
      <c r="DK112" s="857"/>
      <c r="DL112" s="857" t="s">
        <v>126</v>
      </c>
      <c r="DM112" s="857"/>
      <c r="DN112" s="857"/>
      <c r="DO112" s="857"/>
      <c r="DP112" s="857"/>
      <c r="DQ112" s="857" t="s">
        <v>435</v>
      </c>
      <c r="DR112" s="857"/>
      <c r="DS112" s="857"/>
      <c r="DT112" s="857"/>
      <c r="DU112" s="857"/>
      <c r="DV112" s="834" t="s">
        <v>437</v>
      </c>
      <c r="DW112" s="834"/>
      <c r="DX112" s="834"/>
      <c r="DY112" s="834"/>
      <c r="DZ112" s="835"/>
    </row>
    <row r="113" spans="1:130" s="246" customFormat="1" ht="26.25" customHeight="1" x14ac:dyDescent="0.15">
      <c r="A113" s="961"/>
      <c r="B113" s="962"/>
      <c r="C113" s="790" t="s">
        <v>445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1581513</v>
      </c>
      <c r="AB113" s="966"/>
      <c r="AC113" s="966"/>
      <c r="AD113" s="966"/>
      <c r="AE113" s="967"/>
      <c r="AF113" s="968">
        <v>1579456</v>
      </c>
      <c r="AG113" s="966"/>
      <c r="AH113" s="966"/>
      <c r="AI113" s="966"/>
      <c r="AJ113" s="967"/>
      <c r="AK113" s="968">
        <v>1593818</v>
      </c>
      <c r="AL113" s="966"/>
      <c r="AM113" s="966"/>
      <c r="AN113" s="966"/>
      <c r="AO113" s="967"/>
      <c r="AP113" s="969">
        <v>11.3</v>
      </c>
      <c r="AQ113" s="970"/>
      <c r="AR113" s="970"/>
      <c r="AS113" s="970"/>
      <c r="AT113" s="971"/>
      <c r="AU113" s="979"/>
      <c r="AV113" s="980"/>
      <c r="AW113" s="980"/>
      <c r="AX113" s="980"/>
      <c r="AY113" s="980"/>
      <c r="AZ113" s="855" t="s">
        <v>446</v>
      </c>
      <c r="BA113" s="790"/>
      <c r="BB113" s="790"/>
      <c r="BC113" s="790"/>
      <c r="BD113" s="790"/>
      <c r="BE113" s="790"/>
      <c r="BF113" s="790"/>
      <c r="BG113" s="790"/>
      <c r="BH113" s="790"/>
      <c r="BI113" s="790"/>
      <c r="BJ113" s="790"/>
      <c r="BK113" s="790"/>
      <c r="BL113" s="790"/>
      <c r="BM113" s="790"/>
      <c r="BN113" s="790"/>
      <c r="BO113" s="790"/>
      <c r="BP113" s="791"/>
      <c r="BQ113" s="856">
        <v>1509690</v>
      </c>
      <c r="BR113" s="857"/>
      <c r="BS113" s="857"/>
      <c r="BT113" s="857"/>
      <c r="BU113" s="857"/>
      <c r="BV113" s="857">
        <v>1271574</v>
      </c>
      <c r="BW113" s="857"/>
      <c r="BX113" s="857"/>
      <c r="BY113" s="857"/>
      <c r="BZ113" s="857"/>
      <c r="CA113" s="857">
        <v>1164457</v>
      </c>
      <c r="CB113" s="857"/>
      <c r="CC113" s="857"/>
      <c r="CD113" s="857"/>
      <c r="CE113" s="857"/>
      <c r="CF113" s="918">
        <v>8.3000000000000007</v>
      </c>
      <c r="CG113" s="919"/>
      <c r="CH113" s="919"/>
      <c r="CI113" s="919"/>
      <c r="CJ113" s="919"/>
      <c r="CK113" s="974"/>
      <c r="CL113" s="861"/>
      <c r="CM113" s="864" t="s">
        <v>447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448</v>
      </c>
      <c r="DH113" s="820"/>
      <c r="DI113" s="820"/>
      <c r="DJ113" s="820"/>
      <c r="DK113" s="821"/>
      <c r="DL113" s="822" t="s">
        <v>387</v>
      </c>
      <c r="DM113" s="820"/>
      <c r="DN113" s="820"/>
      <c r="DO113" s="820"/>
      <c r="DP113" s="821"/>
      <c r="DQ113" s="822" t="s">
        <v>436</v>
      </c>
      <c r="DR113" s="820"/>
      <c r="DS113" s="820"/>
      <c r="DT113" s="820"/>
      <c r="DU113" s="821"/>
      <c r="DV113" s="867" t="s">
        <v>440</v>
      </c>
      <c r="DW113" s="868"/>
      <c r="DX113" s="868"/>
      <c r="DY113" s="868"/>
      <c r="DZ113" s="869"/>
    </row>
    <row r="114" spans="1:130" s="246" customFormat="1" ht="26.25" customHeight="1" x14ac:dyDescent="0.15">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261177</v>
      </c>
      <c r="AB114" s="820"/>
      <c r="AC114" s="820"/>
      <c r="AD114" s="820"/>
      <c r="AE114" s="821"/>
      <c r="AF114" s="822">
        <v>268203</v>
      </c>
      <c r="AG114" s="820"/>
      <c r="AH114" s="820"/>
      <c r="AI114" s="820"/>
      <c r="AJ114" s="821"/>
      <c r="AK114" s="822">
        <v>134894</v>
      </c>
      <c r="AL114" s="820"/>
      <c r="AM114" s="820"/>
      <c r="AN114" s="820"/>
      <c r="AO114" s="821"/>
      <c r="AP114" s="867">
        <v>1</v>
      </c>
      <c r="AQ114" s="868"/>
      <c r="AR114" s="868"/>
      <c r="AS114" s="868"/>
      <c r="AT114" s="869"/>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2764832</v>
      </c>
      <c r="BR114" s="857"/>
      <c r="BS114" s="857"/>
      <c r="BT114" s="857"/>
      <c r="BU114" s="857"/>
      <c r="BV114" s="857">
        <v>2661658</v>
      </c>
      <c r="BW114" s="857"/>
      <c r="BX114" s="857"/>
      <c r="BY114" s="857"/>
      <c r="BZ114" s="857"/>
      <c r="CA114" s="857">
        <v>2735224</v>
      </c>
      <c r="CB114" s="857"/>
      <c r="CC114" s="857"/>
      <c r="CD114" s="857"/>
      <c r="CE114" s="857"/>
      <c r="CF114" s="918">
        <v>19.5</v>
      </c>
      <c r="CG114" s="919"/>
      <c r="CH114" s="919"/>
      <c r="CI114" s="919"/>
      <c r="CJ114" s="919"/>
      <c r="CK114" s="974"/>
      <c r="CL114" s="861"/>
      <c r="CM114" s="864" t="s">
        <v>451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452</v>
      </c>
      <c r="DH114" s="820"/>
      <c r="DI114" s="820"/>
      <c r="DJ114" s="820"/>
      <c r="DK114" s="821"/>
      <c r="DL114" s="822" t="s">
        <v>440</v>
      </c>
      <c r="DM114" s="820"/>
      <c r="DN114" s="820"/>
      <c r="DO114" s="820"/>
      <c r="DP114" s="821"/>
      <c r="DQ114" s="822" t="s">
        <v>126</v>
      </c>
      <c r="DR114" s="820"/>
      <c r="DS114" s="820"/>
      <c r="DT114" s="820"/>
      <c r="DU114" s="821"/>
      <c r="DV114" s="867" t="s">
        <v>126</v>
      </c>
      <c r="DW114" s="868"/>
      <c r="DX114" s="868"/>
      <c r="DY114" s="868"/>
      <c r="DZ114" s="869"/>
    </row>
    <row r="115" spans="1:130" s="246" customFormat="1" ht="26.25" customHeight="1" x14ac:dyDescent="0.15">
      <c r="A115" s="961"/>
      <c r="B115" s="962"/>
      <c r="C115" s="790" t="s">
        <v>453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373298</v>
      </c>
      <c r="AB115" s="966"/>
      <c r="AC115" s="966"/>
      <c r="AD115" s="966"/>
      <c r="AE115" s="967"/>
      <c r="AF115" s="968">
        <v>371367</v>
      </c>
      <c r="AG115" s="966"/>
      <c r="AH115" s="966"/>
      <c r="AI115" s="966"/>
      <c r="AJ115" s="967"/>
      <c r="AK115" s="968">
        <v>340407</v>
      </c>
      <c r="AL115" s="966"/>
      <c r="AM115" s="966"/>
      <c r="AN115" s="966"/>
      <c r="AO115" s="967"/>
      <c r="AP115" s="969">
        <v>2.4</v>
      </c>
      <c r="AQ115" s="970"/>
      <c r="AR115" s="970"/>
      <c r="AS115" s="970"/>
      <c r="AT115" s="971"/>
      <c r="AU115" s="979"/>
      <c r="AV115" s="980"/>
      <c r="AW115" s="980"/>
      <c r="AX115" s="980"/>
      <c r="AY115" s="980"/>
      <c r="AZ115" s="855" t="s">
        <v>454</v>
      </c>
      <c r="BA115" s="790"/>
      <c r="BB115" s="790"/>
      <c r="BC115" s="790"/>
      <c r="BD115" s="790"/>
      <c r="BE115" s="790"/>
      <c r="BF115" s="790"/>
      <c r="BG115" s="790"/>
      <c r="BH115" s="790"/>
      <c r="BI115" s="790"/>
      <c r="BJ115" s="790"/>
      <c r="BK115" s="790"/>
      <c r="BL115" s="790"/>
      <c r="BM115" s="790"/>
      <c r="BN115" s="790"/>
      <c r="BO115" s="790"/>
      <c r="BP115" s="791"/>
      <c r="BQ115" s="856">
        <v>681531</v>
      </c>
      <c r="BR115" s="857"/>
      <c r="BS115" s="857"/>
      <c r="BT115" s="857"/>
      <c r="BU115" s="857"/>
      <c r="BV115" s="857">
        <v>396333</v>
      </c>
      <c r="BW115" s="857"/>
      <c r="BX115" s="857"/>
      <c r="BY115" s="857"/>
      <c r="BZ115" s="857"/>
      <c r="CA115" s="857">
        <v>405755</v>
      </c>
      <c r="CB115" s="857"/>
      <c r="CC115" s="857"/>
      <c r="CD115" s="857"/>
      <c r="CE115" s="857"/>
      <c r="CF115" s="918">
        <v>2.9</v>
      </c>
      <c r="CG115" s="919"/>
      <c r="CH115" s="919"/>
      <c r="CI115" s="919"/>
      <c r="CJ115" s="919"/>
      <c r="CK115" s="974"/>
      <c r="CL115" s="861"/>
      <c r="CM115" s="855" t="s">
        <v>455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2008925</v>
      </c>
      <c r="DH115" s="820"/>
      <c r="DI115" s="820"/>
      <c r="DJ115" s="820"/>
      <c r="DK115" s="821"/>
      <c r="DL115" s="822">
        <v>2040126</v>
      </c>
      <c r="DM115" s="820"/>
      <c r="DN115" s="820"/>
      <c r="DO115" s="820"/>
      <c r="DP115" s="821"/>
      <c r="DQ115" s="822">
        <v>1777768</v>
      </c>
      <c r="DR115" s="820"/>
      <c r="DS115" s="820"/>
      <c r="DT115" s="820"/>
      <c r="DU115" s="821"/>
      <c r="DV115" s="867">
        <v>12.6</v>
      </c>
      <c r="DW115" s="868"/>
      <c r="DX115" s="868"/>
      <c r="DY115" s="868"/>
      <c r="DZ115" s="869"/>
    </row>
    <row r="116" spans="1:130" s="246" customFormat="1" ht="26.25" customHeight="1" x14ac:dyDescent="0.15">
      <c r="A116" s="963"/>
      <c r="B116" s="964"/>
      <c r="C116" s="923" t="s">
        <v>456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291</v>
      </c>
      <c r="AB116" s="820"/>
      <c r="AC116" s="820"/>
      <c r="AD116" s="820"/>
      <c r="AE116" s="821"/>
      <c r="AF116" s="822">
        <v>242</v>
      </c>
      <c r="AG116" s="820"/>
      <c r="AH116" s="820"/>
      <c r="AI116" s="820"/>
      <c r="AJ116" s="821"/>
      <c r="AK116" s="822">
        <v>242</v>
      </c>
      <c r="AL116" s="820"/>
      <c r="AM116" s="820"/>
      <c r="AN116" s="820"/>
      <c r="AO116" s="821"/>
      <c r="AP116" s="867">
        <v>0</v>
      </c>
      <c r="AQ116" s="868"/>
      <c r="AR116" s="868"/>
      <c r="AS116" s="868"/>
      <c r="AT116" s="869"/>
      <c r="AU116" s="979"/>
      <c r="AV116" s="980"/>
      <c r="AW116" s="980"/>
      <c r="AX116" s="980"/>
      <c r="AY116" s="980"/>
      <c r="AZ116" s="906" t="s">
        <v>457</v>
      </c>
      <c r="BA116" s="907"/>
      <c r="BB116" s="907"/>
      <c r="BC116" s="907"/>
      <c r="BD116" s="907"/>
      <c r="BE116" s="907"/>
      <c r="BF116" s="907"/>
      <c r="BG116" s="907"/>
      <c r="BH116" s="907"/>
      <c r="BI116" s="907"/>
      <c r="BJ116" s="907"/>
      <c r="BK116" s="907"/>
      <c r="BL116" s="907"/>
      <c r="BM116" s="907"/>
      <c r="BN116" s="907"/>
      <c r="BO116" s="907"/>
      <c r="BP116" s="908"/>
      <c r="BQ116" s="856" t="s">
        <v>126</v>
      </c>
      <c r="BR116" s="857"/>
      <c r="BS116" s="857"/>
      <c r="BT116" s="857"/>
      <c r="BU116" s="857"/>
      <c r="BV116" s="857" t="s">
        <v>387</v>
      </c>
      <c r="BW116" s="857"/>
      <c r="BX116" s="857"/>
      <c r="BY116" s="857"/>
      <c r="BZ116" s="857"/>
      <c r="CA116" s="857" t="s">
        <v>448</v>
      </c>
      <c r="CB116" s="857"/>
      <c r="CC116" s="857"/>
      <c r="CD116" s="857"/>
      <c r="CE116" s="857"/>
      <c r="CF116" s="918" t="s">
        <v>387</v>
      </c>
      <c r="CG116" s="919"/>
      <c r="CH116" s="919"/>
      <c r="CI116" s="919"/>
      <c r="CJ116" s="919"/>
      <c r="CK116" s="974"/>
      <c r="CL116" s="861"/>
      <c r="CM116" s="864" t="s">
        <v>458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82960</v>
      </c>
      <c r="DH116" s="820"/>
      <c r="DI116" s="820"/>
      <c r="DJ116" s="820"/>
      <c r="DK116" s="821"/>
      <c r="DL116" s="822" t="s">
        <v>452</v>
      </c>
      <c r="DM116" s="820"/>
      <c r="DN116" s="820"/>
      <c r="DO116" s="820"/>
      <c r="DP116" s="821"/>
      <c r="DQ116" s="822" t="s">
        <v>387</v>
      </c>
      <c r="DR116" s="820"/>
      <c r="DS116" s="820"/>
      <c r="DT116" s="820"/>
      <c r="DU116" s="821"/>
      <c r="DV116" s="867" t="s">
        <v>387</v>
      </c>
      <c r="DW116" s="868"/>
      <c r="DX116" s="868"/>
      <c r="DY116" s="868"/>
      <c r="DZ116" s="869"/>
    </row>
    <row r="117" spans="1:130" s="246" customFormat="1" ht="26.25" customHeight="1" x14ac:dyDescent="0.15">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459</v>
      </c>
      <c r="Z117" s="946"/>
      <c r="AA117" s="951">
        <v>5277078</v>
      </c>
      <c r="AB117" s="952"/>
      <c r="AC117" s="952"/>
      <c r="AD117" s="952"/>
      <c r="AE117" s="953"/>
      <c r="AF117" s="954">
        <v>5217584</v>
      </c>
      <c r="AG117" s="952"/>
      <c r="AH117" s="952"/>
      <c r="AI117" s="952"/>
      <c r="AJ117" s="953"/>
      <c r="AK117" s="954">
        <v>4900565</v>
      </c>
      <c r="AL117" s="952"/>
      <c r="AM117" s="952"/>
      <c r="AN117" s="952"/>
      <c r="AO117" s="953"/>
      <c r="AP117" s="955"/>
      <c r="AQ117" s="956"/>
      <c r="AR117" s="956"/>
      <c r="AS117" s="956"/>
      <c r="AT117" s="957"/>
      <c r="AU117" s="979"/>
      <c r="AV117" s="980"/>
      <c r="AW117" s="980"/>
      <c r="AX117" s="980"/>
      <c r="AY117" s="980"/>
      <c r="AZ117" s="906" t="s">
        <v>460</v>
      </c>
      <c r="BA117" s="907"/>
      <c r="BB117" s="907"/>
      <c r="BC117" s="907"/>
      <c r="BD117" s="907"/>
      <c r="BE117" s="907"/>
      <c r="BF117" s="907"/>
      <c r="BG117" s="907"/>
      <c r="BH117" s="907"/>
      <c r="BI117" s="907"/>
      <c r="BJ117" s="907"/>
      <c r="BK117" s="907"/>
      <c r="BL117" s="907"/>
      <c r="BM117" s="907"/>
      <c r="BN117" s="907"/>
      <c r="BO117" s="907"/>
      <c r="BP117" s="908"/>
      <c r="BQ117" s="856" t="s">
        <v>387</v>
      </c>
      <c r="BR117" s="857"/>
      <c r="BS117" s="857"/>
      <c r="BT117" s="857"/>
      <c r="BU117" s="857"/>
      <c r="BV117" s="857" t="s">
        <v>387</v>
      </c>
      <c r="BW117" s="857"/>
      <c r="BX117" s="857"/>
      <c r="BY117" s="857"/>
      <c r="BZ117" s="857"/>
      <c r="CA117" s="857" t="s">
        <v>387</v>
      </c>
      <c r="CB117" s="857"/>
      <c r="CC117" s="857"/>
      <c r="CD117" s="857"/>
      <c r="CE117" s="857"/>
      <c r="CF117" s="918" t="s">
        <v>387</v>
      </c>
      <c r="CG117" s="919"/>
      <c r="CH117" s="919"/>
      <c r="CI117" s="919"/>
      <c r="CJ117" s="919"/>
      <c r="CK117" s="974"/>
      <c r="CL117" s="861"/>
      <c r="CM117" s="864" t="s">
        <v>461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387</v>
      </c>
      <c r="DH117" s="820"/>
      <c r="DI117" s="820"/>
      <c r="DJ117" s="820"/>
      <c r="DK117" s="821"/>
      <c r="DL117" s="822" t="s">
        <v>435</v>
      </c>
      <c r="DM117" s="820"/>
      <c r="DN117" s="820"/>
      <c r="DO117" s="820"/>
      <c r="DP117" s="821"/>
      <c r="DQ117" s="822" t="s">
        <v>383</v>
      </c>
      <c r="DR117" s="820"/>
      <c r="DS117" s="820"/>
      <c r="DT117" s="820"/>
      <c r="DU117" s="821"/>
      <c r="DV117" s="867" t="s">
        <v>435</v>
      </c>
      <c r="DW117" s="868"/>
      <c r="DX117" s="868"/>
      <c r="DY117" s="868"/>
      <c r="DZ117" s="869"/>
    </row>
    <row r="118" spans="1:130" s="246" customFormat="1" ht="26.25" customHeight="1" x14ac:dyDescent="0.15">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303</v>
      </c>
      <c r="AG118" s="945"/>
      <c r="AH118" s="945"/>
      <c r="AI118" s="945"/>
      <c r="AJ118" s="946"/>
      <c r="AK118" s="947" t="s">
        <v>302</v>
      </c>
      <c r="AL118" s="945"/>
      <c r="AM118" s="945"/>
      <c r="AN118" s="945"/>
      <c r="AO118" s="946"/>
      <c r="AP118" s="948" t="s">
        <v>428</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387</v>
      </c>
      <c r="BR118" s="888"/>
      <c r="BS118" s="888"/>
      <c r="BT118" s="888"/>
      <c r="BU118" s="888"/>
      <c r="BV118" s="888" t="s">
        <v>435</v>
      </c>
      <c r="BW118" s="888"/>
      <c r="BX118" s="888"/>
      <c r="BY118" s="888"/>
      <c r="BZ118" s="888"/>
      <c r="CA118" s="888" t="s">
        <v>387</v>
      </c>
      <c r="CB118" s="888"/>
      <c r="CC118" s="888"/>
      <c r="CD118" s="888"/>
      <c r="CE118" s="888"/>
      <c r="CF118" s="918" t="s">
        <v>463</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387</v>
      </c>
      <c r="DH118" s="820"/>
      <c r="DI118" s="820"/>
      <c r="DJ118" s="820"/>
      <c r="DK118" s="821"/>
      <c r="DL118" s="822" t="s">
        <v>387</v>
      </c>
      <c r="DM118" s="820"/>
      <c r="DN118" s="820"/>
      <c r="DO118" s="820"/>
      <c r="DP118" s="821"/>
      <c r="DQ118" s="822" t="s">
        <v>387</v>
      </c>
      <c r="DR118" s="820"/>
      <c r="DS118" s="820"/>
      <c r="DT118" s="820"/>
      <c r="DU118" s="821"/>
      <c r="DV118" s="867" t="s">
        <v>126</v>
      </c>
      <c r="DW118" s="868"/>
      <c r="DX118" s="868"/>
      <c r="DY118" s="868"/>
      <c r="DZ118" s="869"/>
    </row>
    <row r="119" spans="1:130" s="246" customFormat="1" ht="26.25" customHeight="1" x14ac:dyDescent="0.15">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40391</v>
      </c>
      <c r="AB119" s="938"/>
      <c r="AC119" s="938"/>
      <c r="AD119" s="938"/>
      <c r="AE119" s="939"/>
      <c r="AF119" s="940">
        <v>40410</v>
      </c>
      <c r="AG119" s="938"/>
      <c r="AH119" s="938"/>
      <c r="AI119" s="938"/>
      <c r="AJ119" s="939"/>
      <c r="AK119" s="940">
        <v>40784</v>
      </c>
      <c r="AL119" s="938"/>
      <c r="AM119" s="938"/>
      <c r="AN119" s="938"/>
      <c r="AO119" s="939"/>
      <c r="AP119" s="941">
        <v>0.3</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465</v>
      </c>
      <c r="BP119" s="921"/>
      <c r="BQ119" s="925">
        <v>60564144</v>
      </c>
      <c r="BR119" s="888"/>
      <c r="BS119" s="888"/>
      <c r="BT119" s="888"/>
      <c r="BU119" s="888"/>
      <c r="BV119" s="888">
        <v>57551387</v>
      </c>
      <c r="BW119" s="888"/>
      <c r="BX119" s="888"/>
      <c r="BY119" s="888"/>
      <c r="BZ119" s="888"/>
      <c r="CA119" s="888">
        <v>54630505</v>
      </c>
      <c r="CB119" s="888"/>
      <c r="CC119" s="888"/>
      <c r="CD119" s="888"/>
      <c r="CE119" s="888"/>
      <c r="CF119" s="786"/>
      <c r="CG119" s="787"/>
      <c r="CH119" s="787"/>
      <c r="CI119" s="787"/>
      <c r="CJ119" s="877"/>
      <c r="CK119" s="975"/>
      <c r="CL119" s="863"/>
      <c r="CM119" s="881" t="s">
        <v>466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387</v>
      </c>
      <c r="DH119" s="803"/>
      <c r="DI119" s="803"/>
      <c r="DJ119" s="803"/>
      <c r="DK119" s="804"/>
      <c r="DL119" s="805" t="s">
        <v>463</v>
      </c>
      <c r="DM119" s="803"/>
      <c r="DN119" s="803"/>
      <c r="DO119" s="803"/>
      <c r="DP119" s="804"/>
      <c r="DQ119" s="805" t="s">
        <v>448</v>
      </c>
      <c r="DR119" s="803"/>
      <c r="DS119" s="803"/>
      <c r="DT119" s="803"/>
      <c r="DU119" s="804"/>
      <c r="DV119" s="891" t="s">
        <v>387</v>
      </c>
      <c r="DW119" s="892"/>
      <c r="DX119" s="892"/>
      <c r="DY119" s="892"/>
      <c r="DZ119" s="893"/>
    </row>
    <row r="120" spans="1:130" s="246" customFormat="1" ht="26.25" customHeight="1" x14ac:dyDescent="0.15">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387</v>
      </c>
      <c r="AB120" s="820"/>
      <c r="AC120" s="820"/>
      <c r="AD120" s="820"/>
      <c r="AE120" s="821"/>
      <c r="AF120" s="822" t="s">
        <v>387</v>
      </c>
      <c r="AG120" s="820"/>
      <c r="AH120" s="820"/>
      <c r="AI120" s="820"/>
      <c r="AJ120" s="821"/>
      <c r="AK120" s="822" t="s">
        <v>387</v>
      </c>
      <c r="AL120" s="820"/>
      <c r="AM120" s="820"/>
      <c r="AN120" s="820"/>
      <c r="AO120" s="821"/>
      <c r="AP120" s="867" t="s">
        <v>387</v>
      </c>
      <c r="AQ120" s="868"/>
      <c r="AR120" s="868"/>
      <c r="AS120" s="868"/>
      <c r="AT120" s="869"/>
      <c r="AU120" s="926" t="s">
        <v>467</v>
      </c>
      <c r="AV120" s="927"/>
      <c r="AW120" s="927"/>
      <c r="AX120" s="927"/>
      <c r="AY120" s="928"/>
      <c r="AZ120" s="903" t="s">
        <v>468</v>
      </c>
      <c r="BA120" s="848"/>
      <c r="BB120" s="848"/>
      <c r="BC120" s="848"/>
      <c r="BD120" s="848"/>
      <c r="BE120" s="848"/>
      <c r="BF120" s="848"/>
      <c r="BG120" s="848"/>
      <c r="BH120" s="848"/>
      <c r="BI120" s="848"/>
      <c r="BJ120" s="848"/>
      <c r="BK120" s="848"/>
      <c r="BL120" s="848"/>
      <c r="BM120" s="848"/>
      <c r="BN120" s="848"/>
      <c r="BO120" s="848"/>
      <c r="BP120" s="849"/>
      <c r="BQ120" s="904">
        <v>3378607</v>
      </c>
      <c r="BR120" s="885"/>
      <c r="BS120" s="885"/>
      <c r="BT120" s="885"/>
      <c r="BU120" s="885"/>
      <c r="BV120" s="885">
        <v>4653821</v>
      </c>
      <c r="BW120" s="885"/>
      <c r="BX120" s="885"/>
      <c r="BY120" s="885"/>
      <c r="BZ120" s="885"/>
      <c r="CA120" s="885">
        <v>5677417</v>
      </c>
      <c r="CB120" s="885"/>
      <c r="CC120" s="885"/>
      <c r="CD120" s="885"/>
      <c r="CE120" s="885"/>
      <c r="CF120" s="909">
        <v>40.4</v>
      </c>
      <c r="CG120" s="910"/>
      <c r="CH120" s="910"/>
      <c r="CI120" s="910"/>
      <c r="CJ120" s="910"/>
      <c r="CK120" s="911" t="s">
        <v>469</v>
      </c>
      <c r="CL120" s="895"/>
      <c r="CM120" s="895"/>
      <c r="CN120" s="895"/>
      <c r="CO120" s="896"/>
      <c r="CP120" s="915" t="s">
        <v>470</v>
      </c>
      <c r="CQ120" s="916"/>
      <c r="CR120" s="916"/>
      <c r="CS120" s="916"/>
      <c r="CT120" s="916"/>
      <c r="CU120" s="916"/>
      <c r="CV120" s="916"/>
      <c r="CW120" s="916"/>
      <c r="CX120" s="916"/>
      <c r="CY120" s="916"/>
      <c r="CZ120" s="916"/>
      <c r="DA120" s="916"/>
      <c r="DB120" s="916"/>
      <c r="DC120" s="916"/>
      <c r="DD120" s="916"/>
      <c r="DE120" s="916"/>
      <c r="DF120" s="917"/>
      <c r="DG120" s="904">
        <v>18838121</v>
      </c>
      <c r="DH120" s="885"/>
      <c r="DI120" s="885"/>
      <c r="DJ120" s="885"/>
      <c r="DK120" s="885"/>
      <c r="DL120" s="885">
        <v>16748339</v>
      </c>
      <c r="DM120" s="885"/>
      <c r="DN120" s="885"/>
      <c r="DO120" s="885"/>
      <c r="DP120" s="885"/>
      <c r="DQ120" s="885">
        <v>15703985</v>
      </c>
      <c r="DR120" s="885"/>
      <c r="DS120" s="885"/>
      <c r="DT120" s="885"/>
      <c r="DU120" s="885"/>
      <c r="DV120" s="886">
        <v>111.7</v>
      </c>
      <c r="DW120" s="886"/>
      <c r="DX120" s="886"/>
      <c r="DY120" s="886"/>
      <c r="DZ120" s="887"/>
    </row>
    <row r="121" spans="1:130" s="246" customFormat="1" ht="26.25" customHeight="1" x14ac:dyDescent="0.15">
      <c r="A121" s="860"/>
      <c r="B121" s="861"/>
      <c r="C121" s="906" t="s">
        <v>471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448</v>
      </c>
      <c r="AB121" s="820"/>
      <c r="AC121" s="820"/>
      <c r="AD121" s="820"/>
      <c r="AE121" s="821"/>
      <c r="AF121" s="822" t="s">
        <v>448</v>
      </c>
      <c r="AG121" s="820"/>
      <c r="AH121" s="820"/>
      <c r="AI121" s="820"/>
      <c r="AJ121" s="821"/>
      <c r="AK121" s="822" t="s">
        <v>387</v>
      </c>
      <c r="AL121" s="820"/>
      <c r="AM121" s="820"/>
      <c r="AN121" s="820"/>
      <c r="AO121" s="821"/>
      <c r="AP121" s="867" t="s">
        <v>387</v>
      </c>
      <c r="AQ121" s="868"/>
      <c r="AR121" s="868"/>
      <c r="AS121" s="868"/>
      <c r="AT121" s="869"/>
      <c r="AU121" s="929"/>
      <c r="AV121" s="930"/>
      <c r="AW121" s="930"/>
      <c r="AX121" s="930"/>
      <c r="AY121" s="931"/>
      <c r="AZ121" s="855" t="s">
        <v>472</v>
      </c>
      <c r="BA121" s="790"/>
      <c r="BB121" s="790"/>
      <c r="BC121" s="790"/>
      <c r="BD121" s="790"/>
      <c r="BE121" s="790"/>
      <c r="BF121" s="790"/>
      <c r="BG121" s="790"/>
      <c r="BH121" s="790"/>
      <c r="BI121" s="790"/>
      <c r="BJ121" s="790"/>
      <c r="BK121" s="790"/>
      <c r="BL121" s="790"/>
      <c r="BM121" s="790"/>
      <c r="BN121" s="790"/>
      <c r="BO121" s="790"/>
      <c r="BP121" s="791"/>
      <c r="BQ121" s="856">
        <v>8406018</v>
      </c>
      <c r="BR121" s="857"/>
      <c r="BS121" s="857"/>
      <c r="BT121" s="857"/>
      <c r="BU121" s="857"/>
      <c r="BV121" s="857">
        <v>8673900</v>
      </c>
      <c r="BW121" s="857"/>
      <c r="BX121" s="857"/>
      <c r="BY121" s="857"/>
      <c r="BZ121" s="857"/>
      <c r="CA121" s="857">
        <v>8877816</v>
      </c>
      <c r="CB121" s="857"/>
      <c r="CC121" s="857"/>
      <c r="CD121" s="857"/>
      <c r="CE121" s="857"/>
      <c r="CF121" s="918">
        <v>63.1</v>
      </c>
      <c r="CG121" s="919"/>
      <c r="CH121" s="919"/>
      <c r="CI121" s="919"/>
      <c r="CJ121" s="919"/>
      <c r="CK121" s="912"/>
      <c r="CL121" s="898"/>
      <c r="CM121" s="898"/>
      <c r="CN121" s="898"/>
      <c r="CO121" s="899"/>
      <c r="CP121" s="878" t="s">
        <v>404</v>
      </c>
      <c r="CQ121" s="879"/>
      <c r="CR121" s="879"/>
      <c r="CS121" s="879"/>
      <c r="CT121" s="879"/>
      <c r="CU121" s="879"/>
      <c r="CV121" s="879"/>
      <c r="CW121" s="879"/>
      <c r="CX121" s="879"/>
      <c r="CY121" s="879"/>
      <c r="CZ121" s="879"/>
      <c r="DA121" s="879"/>
      <c r="DB121" s="879"/>
      <c r="DC121" s="879"/>
      <c r="DD121" s="879"/>
      <c r="DE121" s="879"/>
      <c r="DF121" s="880"/>
      <c r="DG121" s="856">
        <v>3491025</v>
      </c>
      <c r="DH121" s="857"/>
      <c r="DI121" s="857"/>
      <c r="DJ121" s="857"/>
      <c r="DK121" s="857"/>
      <c r="DL121" s="857">
        <v>3526150</v>
      </c>
      <c r="DM121" s="857"/>
      <c r="DN121" s="857"/>
      <c r="DO121" s="857"/>
      <c r="DP121" s="857"/>
      <c r="DQ121" s="857">
        <v>2711934</v>
      </c>
      <c r="DR121" s="857"/>
      <c r="DS121" s="857"/>
      <c r="DT121" s="857"/>
      <c r="DU121" s="857"/>
      <c r="DV121" s="834">
        <v>19.3</v>
      </c>
      <c r="DW121" s="834"/>
      <c r="DX121" s="834"/>
      <c r="DY121" s="834"/>
      <c r="DZ121" s="835"/>
    </row>
    <row r="122" spans="1:130" s="246" customFormat="1" ht="26.25" customHeight="1" x14ac:dyDescent="0.15">
      <c r="A122" s="860"/>
      <c r="B122" s="861"/>
      <c r="C122" s="864" t="s">
        <v>451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387</v>
      </c>
      <c r="AB122" s="820"/>
      <c r="AC122" s="820"/>
      <c r="AD122" s="820"/>
      <c r="AE122" s="821"/>
      <c r="AF122" s="822" t="s">
        <v>387</v>
      </c>
      <c r="AG122" s="820"/>
      <c r="AH122" s="820"/>
      <c r="AI122" s="820"/>
      <c r="AJ122" s="821"/>
      <c r="AK122" s="822" t="s">
        <v>387</v>
      </c>
      <c r="AL122" s="820"/>
      <c r="AM122" s="820"/>
      <c r="AN122" s="820"/>
      <c r="AO122" s="821"/>
      <c r="AP122" s="867" t="s">
        <v>383</v>
      </c>
      <c r="AQ122" s="868"/>
      <c r="AR122" s="868"/>
      <c r="AS122" s="868"/>
      <c r="AT122" s="869"/>
      <c r="AU122" s="929"/>
      <c r="AV122" s="930"/>
      <c r="AW122" s="930"/>
      <c r="AX122" s="930"/>
      <c r="AY122" s="931"/>
      <c r="AZ122" s="922" t="s">
        <v>473</v>
      </c>
      <c r="BA122" s="923"/>
      <c r="BB122" s="923"/>
      <c r="BC122" s="923"/>
      <c r="BD122" s="923"/>
      <c r="BE122" s="923"/>
      <c r="BF122" s="923"/>
      <c r="BG122" s="923"/>
      <c r="BH122" s="923"/>
      <c r="BI122" s="923"/>
      <c r="BJ122" s="923"/>
      <c r="BK122" s="923"/>
      <c r="BL122" s="923"/>
      <c r="BM122" s="923"/>
      <c r="BN122" s="923"/>
      <c r="BO122" s="923"/>
      <c r="BP122" s="924"/>
      <c r="BQ122" s="925">
        <v>32173267</v>
      </c>
      <c r="BR122" s="888"/>
      <c r="BS122" s="888"/>
      <c r="BT122" s="888"/>
      <c r="BU122" s="888"/>
      <c r="BV122" s="888">
        <v>31418971</v>
      </c>
      <c r="BW122" s="888"/>
      <c r="BX122" s="888"/>
      <c r="BY122" s="888"/>
      <c r="BZ122" s="888"/>
      <c r="CA122" s="888">
        <v>30484307</v>
      </c>
      <c r="CB122" s="888"/>
      <c r="CC122" s="888"/>
      <c r="CD122" s="888"/>
      <c r="CE122" s="888"/>
      <c r="CF122" s="889">
        <v>216.8</v>
      </c>
      <c r="CG122" s="890"/>
      <c r="CH122" s="890"/>
      <c r="CI122" s="890"/>
      <c r="CJ122" s="890"/>
      <c r="CK122" s="912"/>
      <c r="CL122" s="898"/>
      <c r="CM122" s="898"/>
      <c r="CN122" s="898"/>
      <c r="CO122" s="899"/>
      <c r="CP122" s="878" t="s">
        <v>474</v>
      </c>
      <c r="CQ122" s="879"/>
      <c r="CR122" s="879"/>
      <c r="CS122" s="879"/>
      <c r="CT122" s="879"/>
      <c r="CU122" s="879"/>
      <c r="CV122" s="879"/>
      <c r="CW122" s="879"/>
      <c r="CX122" s="879"/>
      <c r="CY122" s="879"/>
      <c r="CZ122" s="879"/>
      <c r="DA122" s="879"/>
      <c r="DB122" s="879"/>
      <c r="DC122" s="879"/>
      <c r="DD122" s="879"/>
      <c r="DE122" s="879"/>
      <c r="DF122" s="880"/>
      <c r="DG122" s="856" t="s">
        <v>435</v>
      </c>
      <c r="DH122" s="857"/>
      <c r="DI122" s="857"/>
      <c r="DJ122" s="857"/>
      <c r="DK122" s="857"/>
      <c r="DL122" s="857" t="s">
        <v>383</v>
      </c>
      <c r="DM122" s="857"/>
      <c r="DN122" s="857"/>
      <c r="DO122" s="857"/>
      <c r="DP122" s="857"/>
      <c r="DQ122" s="857" t="s">
        <v>435</v>
      </c>
      <c r="DR122" s="857"/>
      <c r="DS122" s="857"/>
      <c r="DT122" s="857"/>
      <c r="DU122" s="857"/>
      <c r="DV122" s="834" t="s">
        <v>387</v>
      </c>
      <c r="DW122" s="834"/>
      <c r="DX122" s="834"/>
      <c r="DY122" s="834"/>
      <c r="DZ122" s="835"/>
    </row>
    <row r="123" spans="1:130" s="246" customFormat="1" ht="26.25" customHeight="1" x14ac:dyDescent="0.15">
      <c r="A123" s="860"/>
      <c r="B123" s="861"/>
      <c r="C123" s="864" t="s">
        <v>458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32854</v>
      </c>
      <c r="AB123" s="820"/>
      <c r="AC123" s="820"/>
      <c r="AD123" s="820"/>
      <c r="AE123" s="821"/>
      <c r="AF123" s="822">
        <v>32677</v>
      </c>
      <c r="AG123" s="820"/>
      <c r="AH123" s="820"/>
      <c r="AI123" s="820"/>
      <c r="AJ123" s="821"/>
      <c r="AK123" s="822" t="s">
        <v>387</v>
      </c>
      <c r="AL123" s="820"/>
      <c r="AM123" s="820"/>
      <c r="AN123" s="820"/>
      <c r="AO123" s="821"/>
      <c r="AP123" s="867" t="s">
        <v>387</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475</v>
      </c>
      <c r="BP123" s="921"/>
      <c r="BQ123" s="875">
        <v>43957892</v>
      </c>
      <c r="BR123" s="876"/>
      <c r="BS123" s="876"/>
      <c r="BT123" s="876"/>
      <c r="BU123" s="876"/>
      <c r="BV123" s="876">
        <v>44746692</v>
      </c>
      <c r="BW123" s="876"/>
      <c r="BX123" s="876"/>
      <c r="BY123" s="876"/>
      <c r="BZ123" s="876"/>
      <c r="CA123" s="876">
        <v>45039540</v>
      </c>
      <c r="CB123" s="876"/>
      <c r="CC123" s="876"/>
      <c r="CD123" s="876"/>
      <c r="CE123" s="876"/>
      <c r="CF123" s="786"/>
      <c r="CG123" s="787"/>
      <c r="CH123" s="787"/>
      <c r="CI123" s="787"/>
      <c r="CJ123" s="877"/>
      <c r="CK123" s="912"/>
      <c r="CL123" s="898"/>
      <c r="CM123" s="898"/>
      <c r="CN123" s="898"/>
      <c r="CO123" s="899"/>
      <c r="CP123" s="878" t="s">
        <v>400</v>
      </c>
      <c r="CQ123" s="879"/>
      <c r="CR123" s="879"/>
      <c r="CS123" s="879"/>
      <c r="CT123" s="879"/>
      <c r="CU123" s="879"/>
      <c r="CV123" s="879"/>
      <c r="CW123" s="879"/>
      <c r="CX123" s="879"/>
      <c r="CY123" s="879"/>
      <c r="CZ123" s="879"/>
      <c r="DA123" s="879"/>
      <c r="DB123" s="879"/>
      <c r="DC123" s="879"/>
      <c r="DD123" s="879"/>
      <c r="DE123" s="879"/>
      <c r="DF123" s="880"/>
      <c r="DG123" s="819" t="s">
        <v>387</v>
      </c>
      <c r="DH123" s="820"/>
      <c r="DI123" s="820"/>
      <c r="DJ123" s="820"/>
      <c r="DK123" s="821"/>
      <c r="DL123" s="822" t="s">
        <v>387</v>
      </c>
      <c r="DM123" s="820"/>
      <c r="DN123" s="820"/>
      <c r="DO123" s="820"/>
      <c r="DP123" s="821"/>
      <c r="DQ123" s="822" t="s">
        <v>435</v>
      </c>
      <c r="DR123" s="820"/>
      <c r="DS123" s="820"/>
      <c r="DT123" s="820"/>
      <c r="DU123" s="821"/>
      <c r="DV123" s="867" t="s">
        <v>387</v>
      </c>
      <c r="DW123" s="868"/>
      <c r="DX123" s="868"/>
      <c r="DY123" s="868"/>
      <c r="DZ123" s="869"/>
    </row>
    <row r="124" spans="1:130" s="246" customFormat="1" ht="26.25" customHeight="1" thickBot="1" x14ac:dyDescent="0.2">
      <c r="A124" s="860"/>
      <c r="B124" s="861"/>
      <c r="C124" s="864" t="s">
        <v>461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435</v>
      </c>
      <c r="AB124" s="820"/>
      <c r="AC124" s="820"/>
      <c r="AD124" s="820"/>
      <c r="AE124" s="821"/>
      <c r="AF124" s="822" t="s">
        <v>463</v>
      </c>
      <c r="AG124" s="820"/>
      <c r="AH124" s="820"/>
      <c r="AI124" s="820"/>
      <c r="AJ124" s="821"/>
      <c r="AK124" s="822" t="s">
        <v>387</v>
      </c>
      <c r="AL124" s="820"/>
      <c r="AM124" s="820"/>
      <c r="AN124" s="820"/>
      <c r="AO124" s="821"/>
      <c r="AP124" s="867" t="s">
        <v>435</v>
      </c>
      <c r="AQ124" s="868"/>
      <c r="AR124" s="868"/>
      <c r="AS124" s="868"/>
      <c r="AT124" s="869"/>
      <c r="AU124" s="870" t="s">
        <v>476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118.4</v>
      </c>
      <c r="BR124" s="874"/>
      <c r="BS124" s="874"/>
      <c r="BT124" s="874"/>
      <c r="BU124" s="874"/>
      <c r="BV124" s="874">
        <v>91.8</v>
      </c>
      <c r="BW124" s="874"/>
      <c r="BX124" s="874"/>
      <c r="BY124" s="874"/>
      <c r="BZ124" s="874"/>
      <c r="CA124" s="874">
        <v>68.2</v>
      </c>
      <c r="CB124" s="874"/>
      <c r="CC124" s="874"/>
      <c r="CD124" s="874"/>
      <c r="CE124" s="874"/>
      <c r="CF124" s="764"/>
      <c r="CG124" s="765"/>
      <c r="CH124" s="765"/>
      <c r="CI124" s="765"/>
      <c r="CJ124" s="905"/>
      <c r="CK124" s="913"/>
      <c r="CL124" s="913"/>
      <c r="CM124" s="913"/>
      <c r="CN124" s="913"/>
      <c r="CO124" s="914"/>
      <c r="CP124" s="878" t="s">
        <v>477</v>
      </c>
      <c r="CQ124" s="879"/>
      <c r="CR124" s="879"/>
      <c r="CS124" s="879"/>
      <c r="CT124" s="879"/>
      <c r="CU124" s="879"/>
      <c r="CV124" s="879"/>
      <c r="CW124" s="879"/>
      <c r="CX124" s="879"/>
      <c r="CY124" s="879"/>
      <c r="CZ124" s="879"/>
      <c r="DA124" s="879"/>
      <c r="DB124" s="879"/>
      <c r="DC124" s="879"/>
      <c r="DD124" s="879"/>
      <c r="DE124" s="879"/>
      <c r="DF124" s="880"/>
      <c r="DG124" s="802" t="s">
        <v>387</v>
      </c>
      <c r="DH124" s="803"/>
      <c r="DI124" s="803"/>
      <c r="DJ124" s="803"/>
      <c r="DK124" s="804"/>
      <c r="DL124" s="805" t="s">
        <v>387</v>
      </c>
      <c r="DM124" s="803"/>
      <c r="DN124" s="803"/>
      <c r="DO124" s="803"/>
      <c r="DP124" s="804"/>
      <c r="DQ124" s="805" t="s">
        <v>387</v>
      </c>
      <c r="DR124" s="803"/>
      <c r="DS124" s="803"/>
      <c r="DT124" s="803"/>
      <c r="DU124" s="804"/>
      <c r="DV124" s="891" t="s">
        <v>387</v>
      </c>
      <c r="DW124" s="892"/>
      <c r="DX124" s="892"/>
      <c r="DY124" s="892"/>
      <c r="DZ124" s="893"/>
    </row>
    <row r="125" spans="1:130" s="246" customFormat="1" ht="26.25" customHeight="1" x14ac:dyDescent="0.15">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v>299557</v>
      </c>
      <c r="AB125" s="820"/>
      <c r="AC125" s="820"/>
      <c r="AD125" s="820"/>
      <c r="AE125" s="821"/>
      <c r="AF125" s="822" t="s">
        <v>387</v>
      </c>
      <c r="AG125" s="820"/>
      <c r="AH125" s="820"/>
      <c r="AI125" s="820"/>
      <c r="AJ125" s="821"/>
      <c r="AK125" s="822">
        <v>299623</v>
      </c>
      <c r="AL125" s="820"/>
      <c r="AM125" s="820"/>
      <c r="AN125" s="820"/>
      <c r="AO125" s="821"/>
      <c r="AP125" s="867">
        <v>2.1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478</v>
      </c>
      <c r="CL125" s="895"/>
      <c r="CM125" s="895"/>
      <c r="CN125" s="895"/>
      <c r="CO125" s="896"/>
      <c r="CP125" s="903" t="s">
        <v>479</v>
      </c>
      <c r="CQ125" s="848"/>
      <c r="CR125" s="848"/>
      <c r="CS125" s="848"/>
      <c r="CT125" s="848"/>
      <c r="CU125" s="848"/>
      <c r="CV125" s="848"/>
      <c r="CW125" s="848"/>
      <c r="CX125" s="848"/>
      <c r="CY125" s="848"/>
      <c r="CZ125" s="848"/>
      <c r="DA125" s="848"/>
      <c r="DB125" s="848"/>
      <c r="DC125" s="848"/>
      <c r="DD125" s="848"/>
      <c r="DE125" s="848"/>
      <c r="DF125" s="849"/>
      <c r="DG125" s="904" t="s">
        <v>387</v>
      </c>
      <c r="DH125" s="885"/>
      <c r="DI125" s="885"/>
      <c r="DJ125" s="885"/>
      <c r="DK125" s="885"/>
      <c r="DL125" s="885" t="s">
        <v>387</v>
      </c>
      <c r="DM125" s="885"/>
      <c r="DN125" s="885"/>
      <c r="DO125" s="885"/>
      <c r="DP125" s="885"/>
      <c r="DQ125" s="885" t="s">
        <v>387</v>
      </c>
      <c r="DR125" s="885"/>
      <c r="DS125" s="885"/>
      <c r="DT125" s="885"/>
      <c r="DU125" s="885"/>
      <c r="DV125" s="886" t="s">
        <v>387</v>
      </c>
      <c r="DW125" s="886"/>
      <c r="DX125" s="886"/>
      <c r="DY125" s="886"/>
      <c r="DZ125" s="887"/>
    </row>
    <row r="126" spans="1:130" s="246" customFormat="1" ht="26.25" customHeight="1" thickBot="1" x14ac:dyDescent="0.2">
      <c r="A126" s="860"/>
      <c r="B126" s="861"/>
      <c r="C126" s="864" t="s">
        <v>466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387</v>
      </c>
      <c r="AB126" s="820"/>
      <c r="AC126" s="820"/>
      <c r="AD126" s="820"/>
      <c r="AE126" s="821"/>
      <c r="AF126" s="822">
        <v>298032</v>
      </c>
      <c r="AG126" s="820"/>
      <c r="AH126" s="820"/>
      <c r="AI126" s="820"/>
      <c r="AJ126" s="821"/>
      <c r="AK126" s="822" t="s">
        <v>435</v>
      </c>
      <c r="AL126" s="820"/>
      <c r="AM126" s="820"/>
      <c r="AN126" s="820"/>
      <c r="AO126" s="821"/>
      <c r="AP126" s="867" t="s">
        <v>387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480</v>
      </c>
      <c r="CQ126" s="790"/>
      <c r="CR126" s="790"/>
      <c r="CS126" s="790"/>
      <c r="CT126" s="790"/>
      <c r="CU126" s="790"/>
      <c r="CV126" s="790"/>
      <c r="CW126" s="790"/>
      <c r="CX126" s="790"/>
      <c r="CY126" s="790"/>
      <c r="CZ126" s="790"/>
      <c r="DA126" s="790"/>
      <c r="DB126" s="790"/>
      <c r="DC126" s="790"/>
      <c r="DD126" s="790"/>
      <c r="DE126" s="790"/>
      <c r="DF126" s="791"/>
      <c r="DG126" s="856">
        <v>681531</v>
      </c>
      <c r="DH126" s="857"/>
      <c r="DI126" s="857"/>
      <c r="DJ126" s="857"/>
      <c r="DK126" s="857"/>
      <c r="DL126" s="857">
        <v>396333</v>
      </c>
      <c r="DM126" s="857"/>
      <c r="DN126" s="857"/>
      <c r="DO126" s="857"/>
      <c r="DP126" s="857"/>
      <c r="DQ126" s="857">
        <v>405755</v>
      </c>
      <c r="DR126" s="857"/>
      <c r="DS126" s="857"/>
      <c r="DT126" s="857"/>
      <c r="DU126" s="857"/>
      <c r="DV126" s="834">
        <v>2.9</v>
      </c>
      <c r="DW126" s="834"/>
      <c r="DX126" s="834"/>
      <c r="DY126" s="834"/>
      <c r="DZ126" s="835"/>
    </row>
    <row r="127" spans="1:130" s="246" customFormat="1" ht="26.25" customHeight="1" x14ac:dyDescent="0.15">
      <c r="A127" s="862"/>
      <c r="B127" s="863"/>
      <c r="C127" s="881" t="s">
        <v>481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496</v>
      </c>
      <c r="AB127" s="820"/>
      <c r="AC127" s="820"/>
      <c r="AD127" s="820"/>
      <c r="AE127" s="821"/>
      <c r="AF127" s="822">
        <v>248</v>
      </c>
      <c r="AG127" s="820"/>
      <c r="AH127" s="820"/>
      <c r="AI127" s="820"/>
      <c r="AJ127" s="821"/>
      <c r="AK127" s="822" t="s">
        <v>387</v>
      </c>
      <c r="AL127" s="820"/>
      <c r="AM127" s="820"/>
      <c r="AN127" s="820"/>
      <c r="AO127" s="821"/>
      <c r="AP127" s="867" t="s">
        <v>463</v>
      </c>
      <c r="AQ127" s="868"/>
      <c r="AR127" s="868"/>
      <c r="AS127" s="868"/>
      <c r="AT127" s="869"/>
      <c r="AU127" s="282"/>
      <c r="AV127" s="282"/>
      <c r="AW127" s="282"/>
      <c r="AX127" s="884" t="s">
        <v>482</v>
      </c>
      <c r="AY127" s="852"/>
      <c r="AZ127" s="852"/>
      <c r="BA127" s="852"/>
      <c r="BB127" s="852"/>
      <c r="BC127" s="852"/>
      <c r="BD127" s="852"/>
      <c r="BE127" s="853"/>
      <c r="BF127" s="851" t="s">
        <v>483</v>
      </c>
      <c r="BG127" s="852"/>
      <c r="BH127" s="852"/>
      <c r="BI127" s="852"/>
      <c r="BJ127" s="852"/>
      <c r="BK127" s="852"/>
      <c r="BL127" s="853"/>
      <c r="BM127" s="851" t="s">
        <v>484</v>
      </c>
      <c r="BN127" s="852"/>
      <c r="BO127" s="852"/>
      <c r="BP127" s="852"/>
      <c r="BQ127" s="852"/>
      <c r="BR127" s="852"/>
      <c r="BS127" s="853"/>
      <c r="BT127" s="851" t="s">
        <v>485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486</v>
      </c>
      <c r="CQ127" s="790"/>
      <c r="CR127" s="790"/>
      <c r="CS127" s="790"/>
      <c r="CT127" s="790"/>
      <c r="CU127" s="790"/>
      <c r="CV127" s="790"/>
      <c r="CW127" s="790"/>
      <c r="CX127" s="790"/>
      <c r="CY127" s="790"/>
      <c r="CZ127" s="790"/>
      <c r="DA127" s="790"/>
      <c r="DB127" s="790"/>
      <c r="DC127" s="790"/>
      <c r="DD127" s="790"/>
      <c r="DE127" s="790"/>
      <c r="DF127" s="791"/>
      <c r="DG127" s="856" t="s">
        <v>387</v>
      </c>
      <c r="DH127" s="857"/>
      <c r="DI127" s="857"/>
      <c r="DJ127" s="857"/>
      <c r="DK127" s="857"/>
      <c r="DL127" s="857" t="s">
        <v>387</v>
      </c>
      <c r="DM127" s="857"/>
      <c r="DN127" s="857"/>
      <c r="DO127" s="857"/>
      <c r="DP127" s="857"/>
      <c r="DQ127" s="857" t="s">
        <v>463</v>
      </c>
      <c r="DR127" s="857"/>
      <c r="DS127" s="857"/>
      <c r="DT127" s="857"/>
      <c r="DU127" s="857"/>
      <c r="DV127" s="834" t="s">
        <v>387</v>
      </c>
      <c r="DW127" s="834"/>
      <c r="DX127" s="834"/>
      <c r="DY127" s="834"/>
      <c r="DZ127" s="835"/>
    </row>
    <row r="128" spans="1:130" s="246" customFormat="1" ht="26.25" customHeight="1" thickBot="1" x14ac:dyDescent="0.2">
      <c r="A128" s="836" t="s">
        <v>487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488</v>
      </c>
      <c r="X128" s="838"/>
      <c r="Y128" s="838"/>
      <c r="Z128" s="839"/>
      <c r="AA128" s="840">
        <v>896956</v>
      </c>
      <c r="AB128" s="841"/>
      <c r="AC128" s="841"/>
      <c r="AD128" s="841"/>
      <c r="AE128" s="842"/>
      <c r="AF128" s="843">
        <v>894170</v>
      </c>
      <c r="AG128" s="841"/>
      <c r="AH128" s="841"/>
      <c r="AI128" s="841"/>
      <c r="AJ128" s="842"/>
      <c r="AK128" s="843">
        <v>865697</v>
      </c>
      <c r="AL128" s="841"/>
      <c r="AM128" s="841"/>
      <c r="AN128" s="841"/>
      <c r="AO128" s="842"/>
      <c r="AP128" s="844"/>
      <c r="AQ128" s="845"/>
      <c r="AR128" s="845"/>
      <c r="AS128" s="845"/>
      <c r="AT128" s="846"/>
      <c r="AU128" s="282"/>
      <c r="AV128" s="282"/>
      <c r="AW128" s="282"/>
      <c r="AX128" s="847" t="s">
        <v>489</v>
      </c>
      <c r="AY128" s="848"/>
      <c r="AZ128" s="848"/>
      <c r="BA128" s="848"/>
      <c r="BB128" s="848"/>
      <c r="BC128" s="848"/>
      <c r="BD128" s="848"/>
      <c r="BE128" s="849"/>
      <c r="BF128" s="826" t="s">
        <v>440</v>
      </c>
      <c r="BG128" s="827"/>
      <c r="BH128" s="827"/>
      <c r="BI128" s="827"/>
      <c r="BJ128" s="827"/>
      <c r="BK128" s="827"/>
      <c r="BL128" s="850"/>
      <c r="BM128" s="826">
        <v>12.67</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490</v>
      </c>
      <c r="CQ128" s="768"/>
      <c r="CR128" s="768"/>
      <c r="CS128" s="768"/>
      <c r="CT128" s="768"/>
      <c r="CU128" s="768"/>
      <c r="CV128" s="768"/>
      <c r="CW128" s="768"/>
      <c r="CX128" s="768"/>
      <c r="CY128" s="768"/>
      <c r="CZ128" s="768"/>
      <c r="DA128" s="768"/>
      <c r="DB128" s="768"/>
      <c r="DC128" s="768"/>
      <c r="DD128" s="768"/>
      <c r="DE128" s="768"/>
      <c r="DF128" s="769"/>
      <c r="DG128" s="830" t="s">
        <v>440</v>
      </c>
      <c r="DH128" s="831"/>
      <c r="DI128" s="831"/>
      <c r="DJ128" s="831"/>
      <c r="DK128" s="831"/>
      <c r="DL128" s="831" t="s">
        <v>491</v>
      </c>
      <c r="DM128" s="831"/>
      <c r="DN128" s="831"/>
      <c r="DO128" s="831"/>
      <c r="DP128" s="831"/>
      <c r="DQ128" s="831" t="s">
        <v>491</v>
      </c>
      <c r="DR128" s="831"/>
      <c r="DS128" s="831"/>
      <c r="DT128" s="831"/>
      <c r="DU128" s="831"/>
      <c r="DV128" s="832" t="s">
        <v>492</v>
      </c>
      <c r="DW128" s="832"/>
      <c r="DX128" s="832"/>
      <c r="DY128" s="832"/>
      <c r="DZ128" s="833"/>
    </row>
    <row r="129" spans="1:131" s="246" customFormat="1" ht="26.25" customHeight="1" x14ac:dyDescent="0.15">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493</v>
      </c>
      <c r="X129" s="817"/>
      <c r="Y129" s="817"/>
      <c r="Z129" s="818"/>
      <c r="AA129" s="819">
        <v>16532377</v>
      </c>
      <c r="AB129" s="820"/>
      <c r="AC129" s="820"/>
      <c r="AD129" s="820"/>
      <c r="AE129" s="821"/>
      <c r="AF129" s="822">
        <v>16569350</v>
      </c>
      <c r="AG129" s="820"/>
      <c r="AH129" s="820"/>
      <c r="AI129" s="820"/>
      <c r="AJ129" s="821"/>
      <c r="AK129" s="822">
        <v>16640905</v>
      </c>
      <c r="AL129" s="820"/>
      <c r="AM129" s="820"/>
      <c r="AN129" s="820"/>
      <c r="AO129" s="821"/>
      <c r="AP129" s="823"/>
      <c r="AQ129" s="824"/>
      <c r="AR129" s="824"/>
      <c r="AS129" s="824"/>
      <c r="AT129" s="825"/>
      <c r="AU129" s="284"/>
      <c r="AV129" s="284"/>
      <c r="AW129" s="284"/>
      <c r="AX129" s="789" t="s">
        <v>494</v>
      </c>
      <c r="AY129" s="790"/>
      <c r="AZ129" s="790"/>
      <c r="BA129" s="790"/>
      <c r="BB129" s="790"/>
      <c r="BC129" s="790"/>
      <c r="BD129" s="790"/>
      <c r="BE129" s="791"/>
      <c r="BF129" s="809" t="s">
        <v>452</v>
      </c>
      <c r="BG129" s="810"/>
      <c r="BH129" s="810"/>
      <c r="BI129" s="810"/>
      <c r="BJ129" s="810"/>
      <c r="BK129" s="810"/>
      <c r="BL129" s="811"/>
      <c r="BM129" s="809">
        <v>17.670000000000002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496</v>
      </c>
      <c r="X130" s="817"/>
      <c r="Y130" s="817"/>
      <c r="Z130" s="818"/>
      <c r="AA130" s="819">
        <v>2518328</v>
      </c>
      <c r="AB130" s="820"/>
      <c r="AC130" s="820"/>
      <c r="AD130" s="820"/>
      <c r="AE130" s="821"/>
      <c r="AF130" s="822">
        <v>2631275</v>
      </c>
      <c r="AG130" s="820"/>
      <c r="AH130" s="820"/>
      <c r="AI130" s="820"/>
      <c r="AJ130" s="821"/>
      <c r="AK130" s="822">
        <v>2581021</v>
      </c>
      <c r="AL130" s="820"/>
      <c r="AM130" s="820"/>
      <c r="AN130" s="820"/>
      <c r="AO130" s="821"/>
      <c r="AP130" s="823"/>
      <c r="AQ130" s="824"/>
      <c r="AR130" s="824"/>
      <c r="AS130" s="824"/>
      <c r="AT130" s="825"/>
      <c r="AU130" s="284"/>
      <c r="AV130" s="284"/>
      <c r="AW130" s="284"/>
      <c r="AX130" s="789" t="s">
        <v>497</v>
      </c>
      <c r="AY130" s="790"/>
      <c r="AZ130" s="790"/>
      <c r="BA130" s="790"/>
      <c r="BB130" s="790"/>
      <c r="BC130" s="790"/>
      <c r="BD130" s="790"/>
      <c r="BE130" s="791"/>
      <c r="BF130" s="792">
        <v>11.9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498</v>
      </c>
      <c r="X131" s="800"/>
      <c r="Y131" s="800"/>
      <c r="Z131" s="801"/>
      <c r="AA131" s="802">
        <v>14014049</v>
      </c>
      <c r="AB131" s="803"/>
      <c r="AC131" s="803"/>
      <c r="AD131" s="803"/>
      <c r="AE131" s="804"/>
      <c r="AF131" s="805">
        <v>13938075</v>
      </c>
      <c r="AG131" s="803"/>
      <c r="AH131" s="803"/>
      <c r="AI131" s="803"/>
      <c r="AJ131" s="804"/>
      <c r="AK131" s="805">
        <v>14059884</v>
      </c>
      <c r="AL131" s="803"/>
      <c r="AM131" s="803"/>
      <c r="AN131" s="803"/>
      <c r="AO131" s="804"/>
      <c r="AP131" s="806"/>
      <c r="AQ131" s="807"/>
      <c r="AR131" s="807"/>
      <c r="AS131" s="807"/>
      <c r="AT131" s="808"/>
      <c r="AU131" s="284"/>
      <c r="AV131" s="284"/>
      <c r="AW131" s="284"/>
      <c r="AX131" s="767" t="s">
        <v>499</v>
      </c>
      <c r="AY131" s="768"/>
      <c r="AZ131" s="768"/>
      <c r="BA131" s="768"/>
      <c r="BB131" s="768"/>
      <c r="BC131" s="768"/>
      <c r="BD131" s="768"/>
      <c r="BE131" s="769"/>
      <c r="BF131" s="770">
        <v>68.2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501</v>
      </c>
      <c r="W132" s="780"/>
      <c r="X132" s="780"/>
      <c r="Y132" s="780"/>
      <c r="Z132" s="781"/>
      <c r="AA132" s="782">
        <v>13.285196880000001</v>
      </c>
      <c r="AB132" s="783"/>
      <c r="AC132" s="783"/>
      <c r="AD132" s="783"/>
      <c r="AE132" s="784"/>
      <c r="AF132" s="785">
        <v>12.140406759999999</v>
      </c>
      <c r="AG132" s="783"/>
      <c r="AH132" s="783"/>
      <c r="AI132" s="783"/>
      <c r="AJ132" s="784"/>
      <c r="AK132" s="785">
        <v>10.340391139999999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502</v>
      </c>
      <c r="W133" s="759"/>
      <c r="X133" s="759"/>
      <c r="Y133" s="759"/>
      <c r="Z133" s="760"/>
      <c r="AA133" s="761">
        <v>16.5</v>
      </c>
      <c r="AB133" s="762"/>
      <c r="AC133" s="762"/>
      <c r="AD133" s="762"/>
      <c r="AE133" s="763"/>
      <c r="AF133" s="761">
        <v>13.7</v>
      </c>
      <c r="AG133" s="762"/>
      <c r="AH133" s="762"/>
      <c r="AI133" s="762"/>
      <c r="AJ133" s="763"/>
      <c r="AK133" s="761">
        <v>11.9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m+RiRTEbWO4uk1uxbUf8jMuwNqdWdR4btKRPS3ukDhOQDTu+nYYzwAiMWS0xP8jmKtXfKCUd4cWuMsKwgdY3A==" saltValue="hub/j63gDaL/FZj4Ztd5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hrp3aMtnUy8qzJxu6hDwU8M+NqIjLSBR+EhEAqMn17gBBMOZN+Jk6XYvncUCn58DW3TdEleKxqhizYPN9bjEw==" saltValue="PJkqBb2xQxucBBgOvfHh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r8MAdjW0uuzZ7+eHaJHDoIwhQ7K788UxMhJah+Mx+2rqTtTCoCeoRoSmm9qRnyWPX+//RAfubKTCPrneTPdTQ==" saltValue="Anmd8cI4RZ1STwsViDsRR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511</v>
      </c>
      <c r="AL9" s="1189"/>
      <c r="AM9" s="1189"/>
      <c r="AN9" s="1190"/>
      <c r="AO9" s="312">
        <v>3934768</v>
      </c>
      <c r="AP9" s="312">
        <v>52587</v>
      </c>
      <c r="AQ9" s="313">
        <v>57145</v>
      </c>
      <c r="AR9" s="314">
        <v>-8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512</v>
      </c>
      <c r="AL10" s="1189"/>
      <c r="AM10" s="1189"/>
      <c r="AN10" s="1190"/>
      <c r="AO10" s="315">
        <v>238922</v>
      </c>
      <c r="AP10" s="315">
        <v>3193</v>
      </c>
      <c r="AQ10" s="316">
        <v>3801</v>
      </c>
      <c r="AR10" s="317">
        <v>-16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513</v>
      </c>
      <c r="AL11" s="1189"/>
      <c r="AM11" s="1189"/>
      <c r="AN11" s="1190"/>
      <c r="AO11" s="315">
        <v>123157</v>
      </c>
      <c r="AP11" s="315">
        <v>1646</v>
      </c>
      <c r="AQ11" s="316">
        <v>6723</v>
      </c>
      <c r="AR11" s="317">
        <v>-75.5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514</v>
      </c>
      <c r="AL12" s="1189"/>
      <c r="AM12" s="1189"/>
      <c r="AN12" s="1190"/>
      <c r="AO12" s="315">
        <v>251260</v>
      </c>
      <c r="AP12" s="315">
        <v>3358</v>
      </c>
      <c r="AQ12" s="316">
        <v>959</v>
      </c>
      <c r="AR12" s="317">
        <v>250.2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515</v>
      </c>
      <c r="AL13" s="1189"/>
      <c r="AM13" s="1189"/>
      <c r="AN13" s="1190"/>
      <c r="AO13" s="315" t="s">
        <v>516</v>
      </c>
      <c r="AP13" s="315" t="s">
        <v>516</v>
      </c>
      <c r="AQ13" s="316">
        <v>1</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517</v>
      </c>
      <c r="AL14" s="1189"/>
      <c r="AM14" s="1189"/>
      <c r="AN14" s="1190"/>
      <c r="AO14" s="315">
        <v>251142</v>
      </c>
      <c r="AP14" s="315">
        <v>3356</v>
      </c>
      <c r="AQ14" s="316">
        <v>2728</v>
      </c>
      <c r="AR14" s="317">
        <v>23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518</v>
      </c>
      <c r="AL15" s="1189"/>
      <c r="AM15" s="1189"/>
      <c r="AN15" s="1190"/>
      <c r="AO15" s="315">
        <v>143253</v>
      </c>
      <c r="AP15" s="315">
        <v>1915</v>
      </c>
      <c r="AQ15" s="316">
        <v>1349</v>
      </c>
      <c r="AR15" s="317">
        <v>42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519</v>
      </c>
      <c r="AL16" s="1192"/>
      <c r="AM16" s="1192"/>
      <c r="AN16" s="1193"/>
      <c r="AO16" s="315">
        <v>-179349</v>
      </c>
      <c r="AP16" s="315">
        <v>-2397</v>
      </c>
      <c r="AQ16" s="316">
        <v>-4270</v>
      </c>
      <c r="AR16" s="317">
        <v>-43.9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4763153</v>
      </c>
      <c r="AP17" s="315">
        <v>63658</v>
      </c>
      <c r="AQ17" s="316">
        <v>68438</v>
      </c>
      <c r="AR17" s="317">
        <v>-7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524</v>
      </c>
      <c r="AL21" s="1186"/>
      <c r="AM21" s="1186"/>
      <c r="AN21" s="1187"/>
      <c r="AO21" s="327">
        <v>5.8</v>
      </c>
      <c r="AP21" s="328">
        <v>6.23</v>
      </c>
      <c r="AQ21" s="329">
        <v>-0.43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525</v>
      </c>
      <c r="AL22" s="1186"/>
      <c r="AM22" s="1186"/>
      <c r="AN22" s="1187"/>
      <c r="AO22" s="332">
        <v>96.5</v>
      </c>
      <c r="AP22" s="333">
        <v>98.5</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529</v>
      </c>
      <c r="AL32" s="1177"/>
      <c r="AM32" s="1177"/>
      <c r="AN32" s="1178"/>
      <c r="AO32" s="342">
        <v>2809814</v>
      </c>
      <c r="AP32" s="342">
        <v>37552</v>
      </c>
      <c r="AQ32" s="343">
        <v>33979</v>
      </c>
      <c r="AR32" s="344">
        <v>10.5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530</v>
      </c>
      <c r="AL33" s="1177"/>
      <c r="AM33" s="1177"/>
      <c r="AN33" s="1178"/>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531</v>
      </c>
      <c r="AL34" s="1177"/>
      <c r="AM34" s="1177"/>
      <c r="AN34" s="1178"/>
      <c r="AO34" s="342">
        <v>21390</v>
      </c>
      <c r="AP34" s="342">
        <v>286</v>
      </c>
      <c r="AQ34" s="343">
        <v>15</v>
      </c>
      <c r="AR34" s="344">
        <v>1806.7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532</v>
      </c>
      <c r="AL35" s="1177"/>
      <c r="AM35" s="1177"/>
      <c r="AN35" s="1178"/>
      <c r="AO35" s="342">
        <v>1593818</v>
      </c>
      <c r="AP35" s="342">
        <v>21301</v>
      </c>
      <c r="AQ35" s="343">
        <v>9031</v>
      </c>
      <c r="AR35" s="344">
        <v>135.9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533</v>
      </c>
      <c r="AL36" s="1177"/>
      <c r="AM36" s="1177"/>
      <c r="AN36" s="1178"/>
      <c r="AO36" s="342">
        <v>134894</v>
      </c>
      <c r="AP36" s="342">
        <v>1803</v>
      </c>
      <c r="AQ36" s="343">
        <v>1893</v>
      </c>
      <c r="AR36" s="344">
        <v>-4.8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534</v>
      </c>
      <c r="AL37" s="1177"/>
      <c r="AM37" s="1177"/>
      <c r="AN37" s="1178"/>
      <c r="AO37" s="342">
        <v>340407</v>
      </c>
      <c r="AP37" s="342">
        <v>4549</v>
      </c>
      <c r="AQ37" s="343">
        <v>1352</v>
      </c>
      <c r="AR37" s="344">
        <v>236.5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535</v>
      </c>
      <c r="AL38" s="1180"/>
      <c r="AM38" s="1180"/>
      <c r="AN38" s="1181"/>
      <c r="AO38" s="345">
        <v>242</v>
      </c>
      <c r="AP38" s="345">
        <v>3</v>
      </c>
      <c r="AQ38" s="346">
        <v>1</v>
      </c>
      <c r="AR38" s="334">
        <v>200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536</v>
      </c>
      <c r="AL39" s="1180"/>
      <c r="AM39" s="1180"/>
      <c r="AN39" s="1181"/>
      <c r="AO39" s="342">
        <v>-865697</v>
      </c>
      <c r="AP39" s="342">
        <v>-11570</v>
      </c>
      <c r="AQ39" s="343">
        <v>-6634</v>
      </c>
      <c r="AR39" s="344">
        <v>74.400000000000006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537</v>
      </c>
      <c r="AL40" s="1177"/>
      <c r="AM40" s="1177"/>
      <c r="AN40" s="1178"/>
      <c r="AO40" s="342">
        <v>-2581021</v>
      </c>
      <c r="AP40" s="342">
        <v>-34495</v>
      </c>
      <c r="AQ40" s="343">
        <v>-28305</v>
      </c>
      <c r="AR40" s="344">
        <v>21.9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1453847</v>
      </c>
      <c r="AP41" s="342">
        <v>19430</v>
      </c>
      <c r="AQ41" s="343">
        <v>11332</v>
      </c>
      <c r="AR41" s="344">
        <v>71.5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506</v>
      </c>
      <c r="AN49" s="1171" t="s">
        <v>541</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2367491</v>
      </c>
      <c r="AN51" s="364">
        <v>31044</v>
      </c>
      <c r="AO51" s="365">
        <v>-31</v>
      </c>
      <c r="AP51" s="366">
        <v>66255</v>
      </c>
      <c r="AQ51" s="367">
        <v>3.6</v>
      </c>
      <c r="AR51" s="368">
        <v>-34.6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752010</v>
      </c>
      <c r="AN52" s="372">
        <v>9861</v>
      </c>
      <c r="AO52" s="373">
        <v>-14.5</v>
      </c>
      <c r="AP52" s="374">
        <v>31822</v>
      </c>
      <c r="AQ52" s="375">
        <v>8.8000000000000007</v>
      </c>
      <c r="AR52" s="376">
        <v>-23.3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2220332</v>
      </c>
      <c r="AN53" s="364">
        <v>29250</v>
      </c>
      <c r="AO53" s="365">
        <v>-5.8</v>
      </c>
      <c r="AP53" s="366">
        <v>47278</v>
      </c>
      <c r="AQ53" s="367">
        <v>-28.6</v>
      </c>
      <c r="AR53" s="368">
        <v>22.8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741938</v>
      </c>
      <c r="AN54" s="372">
        <v>9774</v>
      </c>
      <c r="AO54" s="373">
        <v>-0.9</v>
      </c>
      <c r="AP54" s="374">
        <v>24096</v>
      </c>
      <c r="AQ54" s="375">
        <v>-24.3</v>
      </c>
      <c r="AR54" s="376">
        <v>23.4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2770665</v>
      </c>
      <c r="AN55" s="364">
        <v>36660</v>
      </c>
      <c r="AO55" s="365">
        <v>25.3</v>
      </c>
      <c r="AP55" s="366">
        <v>44504</v>
      </c>
      <c r="AQ55" s="367">
        <v>-5.9</v>
      </c>
      <c r="AR55" s="368">
        <v>31.2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1742347</v>
      </c>
      <c r="AN56" s="372">
        <v>23054</v>
      </c>
      <c r="AO56" s="373">
        <v>135.9</v>
      </c>
      <c r="AP56" s="374">
        <v>25876</v>
      </c>
      <c r="AQ56" s="375">
        <v>7.4</v>
      </c>
      <c r="AR56" s="376">
        <v>128.5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2400632</v>
      </c>
      <c r="AN57" s="364">
        <v>31893</v>
      </c>
      <c r="AO57" s="365">
        <v>-13</v>
      </c>
      <c r="AP57" s="366">
        <v>47820</v>
      </c>
      <c r="AQ57" s="367">
        <v>7.5</v>
      </c>
      <c r="AR57" s="368">
        <v>-20.5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2016970</v>
      </c>
      <c r="AN58" s="372">
        <v>26796</v>
      </c>
      <c r="AO58" s="373">
        <v>16.2</v>
      </c>
      <c r="AP58" s="374">
        <v>25855</v>
      </c>
      <c r="AQ58" s="375">
        <v>-0.1</v>
      </c>
      <c r="AR58" s="376">
        <v>16.3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913313</v>
      </c>
      <c r="AN59" s="364">
        <v>12206</v>
      </c>
      <c r="AO59" s="365">
        <v>-61.7</v>
      </c>
      <c r="AP59" s="366">
        <v>41934</v>
      </c>
      <c r="AQ59" s="367">
        <v>-12.3</v>
      </c>
      <c r="AR59" s="368">
        <v>-49.4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645322</v>
      </c>
      <c r="AN60" s="372">
        <v>8625</v>
      </c>
      <c r="AO60" s="373">
        <v>-67.8</v>
      </c>
      <c r="AP60" s="374">
        <v>23352</v>
      </c>
      <c r="AQ60" s="375">
        <v>-9.6999999999999993</v>
      </c>
      <c r="AR60" s="376">
        <v>-58.1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2134487</v>
      </c>
      <c r="AN61" s="379">
        <v>28211</v>
      </c>
      <c r="AO61" s="380">
        <v>-17.2</v>
      </c>
      <c r="AP61" s="381">
        <v>49558</v>
      </c>
      <c r="AQ61" s="382">
        <v>-7.1</v>
      </c>
      <c r="AR61" s="368">
        <v>-10.1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1179717</v>
      </c>
      <c r="AN62" s="372">
        <v>15622</v>
      </c>
      <c r="AO62" s="373">
        <v>13.8</v>
      </c>
      <c r="AP62" s="374">
        <v>26200</v>
      </c>
      <c r="AQ62" s="375">
        <v>-3.6</v>
      </c>
      <c r="AR62" s="376">
        <v>17.399999999999999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ejPeTJqGLlbVhEQ+WoOY+zj9TZYv3bS0DhVOdFtesV661MkFqE8DQFqRVGOVw33btfDAELRD56o0P0eBZ1DjQ==" saltValue="w3eA1Q6RHC/O4mGEviFy6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TuH2Ji0qv50gwBEoVdx+D1SpT+7HdCeMqbm29ycGl0rMpnTM54Yx5ISiV9KB3ipM038IC4hCvY+sGRCfTunBA==" saltValue="xtvLPDtonFsNbX/WfiPO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1B+xAX9gjOIOnR3FciRMZ0+MJ8a1siXZLwGHJSmoj/HGXfaFMM26YuKHHNQeFIKyK8/2LO5fzG/SP3mRFJY+g==" saltValue="cod2DkprnyUOnjn/cm49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4" t="s">
        <v>3</v>
      </c>
      <c r="D47" s="1194"/>
      <c r="E47" s="1195"/>
      <c r="F47" s="11">
        <v>5.86</v>
      </c>
      <c r="G47" s="12">
        <v>5.41</v>
      </c>
      <c r="H47" s="12">
        <v>6.79</v>
      </c>
      <c r="I47" s="12">
        <v>9.5399999999999991</v>
      </c>
      <c r="J47" s="13">
        <v>13.39</v>
      </c>
    </row>
    <row r="48" spans="2:10" ht="57.75" customHeight="1" x14ac:dyDescent="0.15">
      <c r="B48" s="14"/>
      <c r="C48" s="1196" t="s">
        <v>4</v>
      </c>
      <c r="D48" s="1196"/>
      <c r="E48" s="1197"/>
      <c r="F48" s="15">
        <v>2.2400000000000002</v>
      </c>
      <c r="G48" s="16">
        <v>1.8</v>
      </c>
      <c r="H48" s="16">
        <v>1.59</v>
      </c>
      <c r="I48" s="16">
        <v>2.67</v>
      </c>
      <c r="J48" s="17">
        <v>2.04</v>
      </c>
    </row>
    <row r="49" spans="2:10" ht="57.75" customHeight="1" thickBot="1" x14ac:dyDescent="0.2">
      <c r="B49" s="18"/>
      <c r="C49" s="1198" t="s">
        <v>5</v>
      </c>
      <c r="D49" s="1198"/>
      <c r="E49" s="1199"/>
      <c r="F49" s="19">
        <v>0.09</v>
      </c>
      <c r="G49" s="20" t="s">
        <v>562</v>
      </c>
      <c r="H49" s="20">
        <v>1.02</v>
      </c>
      <c r="I49" s="20">
        <v>3.85</v>
      </c>
      <c r="J49" s="21">
        <v>3.27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rr2BtkY/qPWbc0m46TZ02KKbXPsePZICYg5MYNpXhh817/0zeC6PYxcR8pXaPs1qZlxmdWIGpdGFPooBfgWvQ==" saltValue="7WzyDw+2ZgO3P66E4ncK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PCU1607009</dc:creator>
  <cp:lastModifiedBy> </cp:lastModifiedBy>
  <cp:lastPrinted>2020-03-17T02:28:45Z</cp:lastPrinted>
  <dcterms:created xsi:type="dcterms:W3CDTF">2020-03-17T02:29:42Z</dcterms:created>
  <dcterms:modified xsi:type="dcterms:W3CDTF">2020-03-17T02:29:43Z</dcterms:modified>
</cp:coreProperties>
</file>