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file\課別共有\財政課\22_広報とＨＰとパブコメ\2_HP掲載\H29.5.26（H27財政状況資料集追加分）\"/>
    </mc:Choice>
  </mc:AlternateContent>
  <bookViews>
    <workbookView xWindow="240" yWindow="60" windowWidth="14940" windowHeight="7875" firstSheet="13"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62913" concurrentManualCount="2"/>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BE36" i="9"/>
  <c r="AM36" i="9"/>
  <c r="C36" i="9"/>
  <c r="BE35"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c r="AM35" i="9" s="1"/>
  <c r="BE34" i="9" s="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<sst xmlns="http://schemas.openxmlformats.org/spreadsheetml/2006/main" count="1022" uniqueCount="582">
  <si>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</si>
  <si>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</si>
  <si>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</si>
  <si>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</si>
  <si>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</si>
  <si>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</si>
  <si>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</si>
  <si>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</si>
  <si>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</si>
  <si>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</si>
  <si>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</si>
  <si>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</si>
  <si>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</si>
  <si>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</si>
  <si>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</si>
  <si>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</si>
  <si>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</si>
  <si>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</si>
  <si>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</si>
  <si>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</si>
  <si>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</si>
  <si>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</si>
  <si>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</si>
  <si>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</si>
  <si>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</si>
  <si>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</si>
  <si>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</si>
  <si>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</si>
  <si>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</si>
  <si>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</si>
  <si>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</si>
  <si>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</si>
  <si>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</si>
  <si>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</si>
  <si>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</si>
  <si>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</si>
  <si>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</si>
  <si>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</si>
  <si>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</si>
  <si>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</si>
  <si>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</si>
  <si>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</si>
  <si>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</si>
  <si>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</si>
  <si>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</si>
  <si>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</si>
  <si>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</si>
  <si>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</si>
  <si>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</si>
  <si>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</si>
  <si>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</si>
  <si>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</si>
  <si>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</si>
  <si>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</si>
  <si>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</si>
  <si>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</si>
  <si>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</si>
  <si>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</si>
  <si>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</si>
  <si>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</si>
  <si>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</si>
  <si>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</si>
  <si>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</si>
  <si>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</si>
  <si>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</si>
  <si>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</si>
  <si>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</si>
  <si>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</si>
  <si>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</si>
  <si>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</si>
  <si>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</si>
  <si>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</si>
  <si>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</si>
  <si>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</si>
  <si>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</si>
  <si>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</si>
  <si>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</si>
  <si>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</si>
  <si>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</si>
  <si>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</si>
  <si>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</si>
  <si>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</si>
  <si>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泉大津市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</si>
  <si>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</si>
  <si>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</si>
  <si>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</si>
  <si>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</si>
  <si>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</si>
  <si>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</si>
  <si>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</si>
  <si>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</si>
  <si>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</si>
  <si>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</si>
  <si>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</si>
  <si>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</si>
  <si>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</si>
  <si>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</si>
  <si>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</si>
  <si>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</si>
  <si>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</si>
  <si>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</si>
  <si>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</si>
  <si>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</si>
  <si>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</si>
  <si>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</si>
  <si>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</si>
  <si>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</si>
  <si>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</si>
  <si>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</si>
  <si>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</si>
  <si>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</si>
  <si>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</si>
  <si>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</si>
  <si>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</si>
  <si>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</si>
  <si>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</si>
  <si>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</si>
  <si>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</si>
  <si>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</si>
  <si>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</si>
  <si>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</si>
  <si>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</si>
  <si>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</si>
  <si>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</si>
  <si>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</si>
  <si>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</si>
  <si>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</si>
  <si>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</si>
  <si>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</si>
  <si>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</si>
  <si>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</si>
  <si>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</si>
  <si>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</si>
  <si>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</si>
  <si>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</si>
  <si>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</si>
  <si>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</si>
  <si>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</si>
  <si>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</si>
  <si>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</si>
  <si>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</si>
  <si>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</si>
  <si>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</si>
  <si>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</si>
  <si>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</si>
  <si>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</si>
  <si>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</si>
  <si>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</si>
  <si>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</si>
  <si>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</si>
  <si>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</si>
  <si>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</si>
  <si>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</si>
  <si>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</si>
  <si>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</si>
  <si>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</si>
  <si>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</si>
  <si>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</si>
  <si>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</si>
  <si>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</si>
  <si>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</si>
  <si>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</si>
  <si>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</si>
  <si>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</si>
  <si>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</si>
  <si>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</si>
  <si>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</si>
  <si>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</si>
  <si>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</si>
  <si>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</si>
  <si>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</si>
  <si>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</si>
  <si>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</si>
  <si>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</si>
  <si>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</si>
  <si>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</si>
  <si>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</si>
  <si>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</si>
  <si>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</si>
  <si>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</si>
  <si>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</si>
  <si>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</si>
  <si>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</si>
  <si>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</si>
  <si>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</si>
  <si>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</si>
  <si>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</si>
  <si>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</si>
  <si>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</si>
  <si>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</si>
  <si>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</si>
  <si>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</si>
  <si>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</si>
  <si>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</si>
  <si>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大阪府泉大津市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</si>
  <si>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</si>
  <si>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</si>
  <si>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</si>
  <si>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</si>
  <si>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</si>
  <si>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</si>
  <si>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</si>
  <si>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</si>
  <si>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</si>
  <si>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</si>
  <si>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</si>
  <si>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</si>
  <si>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</si>
  <si>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</si>
  <si>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</si>
  <si>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</si>
  <si>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</si>
  <si>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</si>
  <si>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</si>
  <si>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</si>
  <si>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</si>
  <si>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</si>
  <si>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</si>
  <si>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</si>
  <si>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</si>
  <si>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</si>
  <si>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</si>
  <si>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</si>
  <si>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</si>
  <si>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</si>
  <si>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</si>
  <si>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</si>
  <si>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</si>
  <si>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</si>
  <si>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</si>
  <si>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</si>
  <si>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</si>
  <si>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</si>
  <si>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</si>
  <si>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</si>
  <si>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</si>
  <si>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</si>
  <si>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</si>
  <si>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</si>
  <si>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</si>
  <si>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</si>
  <si>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</si>
  <si>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</si>
  <si>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</si>
  <si>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</si>
  <si>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</si>
  <si>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</si>
  <si>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</si>
  <si>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</si>
  <si>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</si>
  <si>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</si>
  <si>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</si>
  <si>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</si>
  <si>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</si>
  <si>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</si>
  <si>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</si>
  <si>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</si>
  <si>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</si>
  <si>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</si>
  <si>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</si>
  <si>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</si>
  <si>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</si>
  <si>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</si>
  <si>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</si>
  <si>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</si>
  <si>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</si>
  <si>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</si>
  <si>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</si>
  <si>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</si>
  <si>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</si>
  <si>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</si>
  <si>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</si>
  <si>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</si>
  <si>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</si>
  <si>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</si>
  <si>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</si>
  <si>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</si>
  <si>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</si>
  <si>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</si>
  <si>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</si>
  <si>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</si>
  <si>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</si>
  <si>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</si>
  <si>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</si>
  <si>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</si>
  <si>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</si>
  <si>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</si>
  <si>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</si>
  <si>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</si>
  <si>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</si>
  <si>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</si>
  <si>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</si>
  <si>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</si>
  <si>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</si>
  <si>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</si>
  <si>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</si>
  <si>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</si>
  <si>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</si>
  <si>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</si>
  <si>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</si>
  <si>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</si>
  <si>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</si>
  <si>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</si>
  <si>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</si>
  <si>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</si>
  <si>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</si>
  <si>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</si>
  <si>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</si>
  <si>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</si>
  <si>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</si>
  <si>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</si>
  <si>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</si>
  <si>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</si>
  <si>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</si>
  <si>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</si>
  <si>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</si>
  <si>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</si>
  <si>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</si>
  <si>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</si>
  <si>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</si>
  <si>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</si>
  <si>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</si>
  <si>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</si>
  <si>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</si>
  <si>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</si>
  <si>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</si>
  <si>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</si>
  <si>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</si>
  <si>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</si>
  <si>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</si>
  <si>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</si>
  <si>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</si>
  <si>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</si>
  <si>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</si>
  <si>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</si>
  <si>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</si>
  <si>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</si>
  <si>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</si>
  <si>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</si>
  <si>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</si>
  <si>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</si>
  <si>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</si>
  <si>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大阪府泉大津市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</si>
  <si>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</si>
  <si>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</si>
  <si>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</si>
  <si>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</si>
  <si>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</si>
  <si>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</si>
  <si>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</si>
  <si>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</si>
  <si>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</si>
  <si>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</si>
  <si>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</si>
  <si>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</si>
  <si>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</si>
  <si>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</si>
  <si>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</si>
  <si>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</si>
  <si>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</si>
  <si>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</si>
  <si>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</si>
  <si>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</si>
  <si>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</si>
  <si>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</si>
  <si>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</si>
  <si>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</si>
  <si>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</si>
  <si>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</si>
  <si>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</si>
  <si>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</si>
  <si>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</si>
  <si>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</si>
  <si>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</si>
  <si>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</si>
  <si>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</si>
  <si>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</si>
  <si>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</si>
  <si>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</si>
  <si>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泉大津市水道事業会計</t>
    <phoneticPr fontId="5"/>
  </si>
  <si>
    <t>法適用企業</t>
    <phoneticPr fontId="5"/>
  </si>
  <si>
    <t>泉大津市病院事業会計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</si>
  <si>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</si>
  <si>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</si>
  <si>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</si>
  <si>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</si>
  <si>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</si>
  <si>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</si>
  <si>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</si>
  <si>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</si>
  <si>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</si>
  <si>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</si>
  <si>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</si>
  <si>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</si>
  <si>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</si>
  <si>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</si>
  <si>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</si>
  <si>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</si>
  <si>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</si>
  <si>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</si>
  <si>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</si>
  <si>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</si>
  <si>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</si>
  <si>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</si>
  <si>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</si>
  <si>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</si>
  <si>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</si>
  <si>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</si>
  <si>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</si>
  <si>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</si>
  <si>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</si>
  <si>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</si>
  <si>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</si>
  <si>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</si>
  <si>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</si>
  <si>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</si>
  <si>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</si>
  <si>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</si>
  <si>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</si>
  <si>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</si>
  <si>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</si>
  <si>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</si>
  <si>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</si>
  <si>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</si>
  <si>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</si>
  <si>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</si>
  <si>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</si>
  <si>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</si>
  <si>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</si>
  <si>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</si>
  <si>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</si>
  <si>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</si>
  <si>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</si>
  <si>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</si>
  <si>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</si>
  <si>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</si>
  <si>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</si>
  <si>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</si>
  <si>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泉大津市病院事業会計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</si>
  <si>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</si>
  <si>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</si>
  <si>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</si>
  <si>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</si>
  <si>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</si>
  <si>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</si>
  <si>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</si>
  <si>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</si>
  <si>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</si>
  <si>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</si>
  <si>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</si>
  <si>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</si>
  <si>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</si>
  <si>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</si>
  <si>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</si>
  <si>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</si>
  <si>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</si>
  <si>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</si>
  <si>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</si>
  <si>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</si>
  <si>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</si>
  <si>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</si>
  <si>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</si>
  <si>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</si>
  <si>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</si>
  <si>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</si>
  <si>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</si>
  <si>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</si>
  <si>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</si>
  <si>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</si>
  <si>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</si>
  <si>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</si>
  <si>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</si>
  <si>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</si>
  <si>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</si>
  <si>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</si>
  <si>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</si>
  <si>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</si>
  <si>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</si>
  <si>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</si>
  <si>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</si>
  <si>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</si>
  <si>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</si>
  <si>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</si>
  <si>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</si>
  <si>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</si>
  <si>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</si>
  <si>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</si>
  <si>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</si>
  <si>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</si>
  <si>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</si>
  <si>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</si>
  <si>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</si>
  <si>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</si>
  <si>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</si>
  <si>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</si>
  <si>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</si>
  <si>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</si>
  <si>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</si>
  <si>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</si>
  <si>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</si>
  <si>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</si>
  <si>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</si>
  <si>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</si>
  <si>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</si>
  <si>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</si>
  <si>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</si>
  <si>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</si>
  <si>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</si>
  <si>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</si>
  <si>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</si>
  <si>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</si>
  <si>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</si>
  <si>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</si>
  <si>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</si>
  <si>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</si>
  <si>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</si>
  <si>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</si>
  <si>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</si>
  <si>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</si>
  <si>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</si>
  <si>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</si>
  <si>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</si>
  <si>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</si>
  <si>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</si>
  <si>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</si>
  <si>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0.73</t>
  </si>
  <si>
    <t>駐車場事業特別会計</t>
  </si>
  <si>
    <t>▲ 5.87</t>
  </si>
  <si>
    <t>▲ 5.18</t>
  </si>
  <si>
    <t>▲ 4.26</t>
  </si>
  <si>
    <t>▲ 3.36</t>
  </si>
  <si>
    <t>▲ 2.63</t>
  </si>
  <si>
    <t>国民健康保険事業特別会計</t>
  </si>
  <si>
    <t>▲ 3.18</t>
  </si>
  <si>
    <t>▲ 2.07</t>
  </si>
  <si>
    <t>▲ 1.91</t>
  </si>
  <si>
    <t>▲ 2.57</t>
  </si>
  <si>
    <t>▲ 0.59</t>
  </si>
  <si>
    <t>泉大津市水道事業会計</t>
  </si>
  <si>
    <t>一般会計</t>
  </si>
  <si>
    <t>下水道事業特別会計</t>
  </si>
  <si>
    <t>介護保険事業特別会計</t>
  </si>
  <si>
    <t>泉大津市病院事業会計</t>
  </si>
  <si>
    <t>▲ 1.68</t>
  </si>
  <si>
    <t>▲ 2.69</t>
  </si>
  <si>
    <t>▲ 1.80</t>
  </si>
  <si>
    <t>▲ 1.30</t>
  </si>
  <si>
    <t>後期高齢者医療特別会計</t>
  </si>
  <si>
    <t>その他会計（赤字）</t>
  </si>
  <si>
    <t>その他会計（黒字）</t>
  </si>
  <si>
    <t>泉州水防事務組合</t>
    <rPh sb="0" eb="2">
      <t>センシュウ</t>
    </rPh>
    <rPh sb="2" eb="4">
      <t>スイボウ</t>
    </rPh>
    <rPh sb="4" eb="6">
      <t>ジム</t>
    </rPh>
    <rPh sb="6" eb="8">
      <t>クミアイ</t>
    </rPh>
    <phoneticPr fontId="5"/>
  </si>
  <si>
    <t>泉北水道企業団</t>
    <rPh sb="0" eb="2">
      <t>センボク</t>
    </rPh>
    <rPh sb="2" eb="4">
      <t>スイドウ</t>
    </rPh>
    <rPh sb="4" eb="6">
      <t>キギョウ</t>
    </rPh>
    <rPh sb="6" eb="7">
      <t>ダン</t>
    </rPh>
    <phoneticPr fontId="5"/>
  </si>
  <si>
    <t>泉大津市、和泉市墓地組合</t>
    <rPh sb="0" eb="4">
      <t>イズミオオツシ</t>
    </rPh>
    <rPh sb="5" eb="8">
      <t>イズミシ</t>
    </rPh>
    <rPh sb="8" eb="10">
      <t>ボチ</t>
    </rPh>
    <rPh sb="10" eb="12">
      <t>クミアイ</t>
    </rPh>
    <phoneticPr fontId="5"/>
  </si>
  <si>
    <t>高石市、泉大津市墓地組合</t>
    <rPh sb="0" eb="3">
      <t>タカイシシ</t>
    </rPh>
    <rPh sb="4" eb="8">
      <t>イズミオオツシ</t>
    </rPh>
    <rPh sb="8" eb="10">
      <t>ボチ</t>
    </rPh>
    <rPh sb="10" eb="12">
      <t>クミアイ</t>
    </rPh>
    <phoneticPr fontId="5"/>
  </si>
  <si>
    <t>泉北環境整備施設組合（一般会計）</t>
    <rPh sb="0" eb="2">
      <t>センボク</t>
    </rPh>
    <rPh sb="2" eb="4">
      <t>カンキョウ</t>
    </rPh>
    <rPh sb="4" eb="6">
      <t>セイビ</t>
    </rPh>
    <rPh sb="6" eb="8">
      <t>シセツ</t>
    </rPh>
    <rPh sb="8" eb="10">
      <t>クミアイ</t>
    </rPh>
    <rPh sb="11" eb="13">
      <t>イッパン</t>
    </rPh>
    <rPh sb="13" eb="15">
      <t>カイケイ</t>
    </rPh>
    <phoneticPr fontId="5"/>
  </si>
  <si>
    <t>泉北環境整備施設組合（公共下水道事業特別会計）</t>
    <rPh sb="0" eb="2">
      <t>センボク</t>
    </rPh>
    <rPh sb="2" eb="4">
      <t>カンキョウ</t>
    </rPh>
    <rPh sb="4" eb="6">
      <t>セイビ</t>
    </rPh>
    <rPh sb="6" eb="8">
      <t>シセツ</t>
    </rPh>
    <rPh sb="8" eb="10">
      <t>クミアイ</t>
    </rPh>
    <rPh sb="11" eb="13">
      <t>コウキョウ</t>
    </rPh>
    <rPh sb="13" eb="16">
      <t>ゲスイドウ</t>
    </rPh>
    <rPh sb="16" eb="18">
      <t>ジギョウ</t>
    </rPh>
    <rPh sb="18" eb="20">
      <t>トクベツ</t>
    </rPh>
    <rPh sb="20" eb="22">
      <t>カイケイ</t>
    </rPh>
    <phoneticPr fontId="5"/>
  </si>
  <si>
    <t>泉北環境整備施設組合（廃棄物発電事業特別会計）</t>
    <rPh sb="0" eb="2">
      <t>センボク</t>
    </rPh>
    <rPh sb="2" eb="4">
      <t>カンキョウ</t>
    </rPh>
    <rPh sb="4" eb="6">
      <t>セイビ</t>
    </rPh>
    <rPh sb="6" eb="8">
      <t>シセツ</t>
    </rPh>
    <rPh sb="8" eb="10">
      <t>クミアイ</t>
    </rPh>
    <rPh sb="11" eb="14">
      <t>ハイキブツ</t>
    </rPh>
    <rPh sb="14" eb="16">
      <t>ハツデン</t>
    </rPh>
    <rPh sb="16" eb="18">
      <t>ジギョウ</t>
    </rPh>
    <rPh sb="18" eb="20">
      <t>トクベツ</t>
    </rPh>
    <rPh sb="20" eb="22">
      <t>カイケイ</t>
    </rPh>
    <phoneticPr fontId="5"/>
  </si>
  <si>
    <t>大阪府後期高齢者医療広域連合（一般会計）</t>
    <rPh sb="0" eb="3">
      <t>オオサカフ</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</si>
  <si>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大阪府後期高齢者医療広域連合（後期高齢者医療特別会計）</t>
    <rPh sb="0" eb="3">
      <t>オオサカフ</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5"/>
  </si>
  <si>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5"/>
  </si>
  <si>
    <t>大阪広域水道企業団（工業用水道事業会計）</t>
    <rPh sb="0" eb="2">
      <t>オオサカ</t>
    </rPh>
    <rPh sb="2" eb="4">
      <t>コウイキ</t>
    </rPh>
    <rPh sb="4" eb="6">
      <t>スイドウ</t>
    </rPh>
    <rPh sb="6" eb="8">
      <t>キギョウ</t>
    </rPh>
    <rPh sb="8" eb="9">
      <t>ダン</t>
    </rPh>
    <rPh sb="10" eb="12">
      <t>コウギョウ</t>
    </rPh>
    <rPh sb="12" eb="13">
      <t>ヨウ</t>
    </rPh>
    <rPh sb="13" eb="15">
      <t>スイドウ</t>
    </rPh>
    <rPh sb="15" eb="17">
      <t>ジギョウ</t>
    </rPh>
    <rPh sb="17" eb="19">
      <t>カイケイ</t>
    </rPh>
    <phoneticPr fontId="5"/>
  </si>
  <si>
    <t>泉大津市土地開発公社</t>
    <rPh sb="0" eb="4">
      <t>イズミオオツシ</t>
    </rPh>
    <rPh sb="4" eb="6">
      <t>トチ</t>
    </rPh>
    <rPh sb="6" eb="8">
      <t>カイハツ</t>
    </rPh>
    <rPh sb="8" eb="10">
      <t>コウシャ</t>
    </rPh>
    <phoneticPr fontId="5"/>
  </si>
  <si>
    <t>泉大津マリン</t>
    <rPh sb="0" eb="3">
      <t>イズミオオツ</t>
    </rPh>
    <phoneticPr fontId="5"/>
  </si>
  <si>
    <t>泉大津埠頭</t>
    <rPh sb="0" eb="3">
      <t>イズミオオツ</t>
    </rPh>
    <rPh sb="3" eb="5">
      <t>フトウ</t>
    </rPh>
    <phoneticPr fontId="5"/>
  </si>
  <si>
    <t>○</t>
    <phoneticPr fontId="2"/>
  </si>
  <si>
    <t>一般会計</t>
    <phoneticPr fontId="5"/>
  </si>
  <si>
    <t>-</t>
    <phoneticPr fontId="2"/>
  </si>
  <si>
    <t>大阪府都市競艇企業団</t>
    <rPh sb="0" eb="3">
      <t>オオサカフ</t>
    </rPh>
    <rPh sb="3" eb="5">
      <t>トシ</t>
    </rPh>
    <rPh sb="5" eb="7">
      <t>キョウテイ</t>
    </rPh>
    <rPh sb="7" eb="9">
      <t>キギョウ</t>
    </rPh>
    <rPh sb="9" eb="10">
      <t>ダン</t>
    </rPh>
    <phoneticPr fontId="5"/>
  </si>
  <si>
    <t>-</t>
    <phoneticPr fontId="2"/>
  </si>
  <si>
    <t>駐車場事業特別会計</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</si>
  <si>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</si>
  <si>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</si>
  <si>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</si>
  <si>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</si>
  <si>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</si>
  <si>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</si>
  <si>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</si>
  <si>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</si>
  <si>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</si>
  <si>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市の両比率について、類似団体内平均値に比べ高い状況が続いている。その高い要因として、過去に発行した市債（退職手当債及び普通建設事業債）の公債費が大きく影響している。市債の償還を計画的に進めることでH25までは両比率ともに改善してきたところであるが、H26以降は一般財源により土地開発公社の保有土地の買戻しを進めており、将来負担比率は順調に改善しているものの、実質公債費比率は準元利償還金が結果として増えることにより、改善は思うように進んでいない。今後も「財政運営基本方針」に基づき、保有土地の一定の買戻しを継続的に行いながらも、両比率を改善できるよう、慎重かつ適正な財政運営に努める必要があるものと分析する。</t>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</si>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</sst>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mooth val="0"/>
          <c:extLst>
            <c:ext xmlns:c16="http://schemas.microsoft.com/office/drawing/2014/chart" uri="{C3380CC4-5D6E-409C-BE32-E72D297353CC}">
              <c16:uniqueId val="{00000000-A3C1-4406-A693-B9B03CA7DA2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22534</c:v>
                </c:pt>
                <c:pt idx="1">
                  <c:v>27602</c:v>
                </c:pt>
                <c:pt idx="2">
                  <c:v>45003</c:v>
                </c:pt>
                <c:pt idx="3">
                  <c:v>31044</c:v>
                </c:pt>
                <c:pt idx="4">
                  <c:v>29250</c:v>
                </c:pt>
              </c:numCache>
            </c:numRef>
          </c:val>
          <c:smooth val="0"/>
          <c:extLst>
            <c:ext xmlns:c16="http://schemas.microsoft.com/office/drawing/2014/chart" uri="{C3380CC4-5D6E-409C-BE32-E72D297353CC}">
              <c16:uniqueId val="{00000001-A3C1-4406-A693-B9B03CA7DA22}"/>
            </c:ext>
          </c:extLst>
        </c:ser>
        <c:dLbls>
          <c:showLegendKey val="0"/>
          <c:showVal val="0"/>
          <c:showCatName val="0"/>
          <c:showSerName val="0"/>
          <c:showPercent val="0"/>
          <c:showBubbleSize val="0"/>
        </c:dLbls>
        <c:marker val="1"/>
        <c:smooth val="0"/>
        <c:axId val="354844032"/>
        <c:axId val="354884608"/>
      </c:lineChart>
      <c:catAx>
        <c:axId val="354844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4884608"/>
        <c:crosses val="autoZero"/>
        <c:auto val="1"/>
        <c:lblAlgn val="ctr"/>
        <c:lblOffset val="100"/>
        <c:tickLblSkip val="1"/>
        <c:tickMarkSkip val="1"/>
        <c:noMultiLvlLbl val="0"/>
      </c:catAx>
      <c:valAx>
        <c:axId val="35488460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4844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0.87</c:v>
                </c:pt>
                <c:pt idx="1">
                  <c:v>3.03</c:v>
                </c:pt>
                <c:pt idx="2">
                  <c:v>1.87</c:v>
                </c:pt>
                <c:pt idx="3">
                  <c:v>2.2400000000000002</c:v>
                </c:pt>
                <c:pt idx="4">
                  <c:v>1.8</c:v>
                </c:pt>
              </c:numCache>
            </c:numRef>
          </c:val>
          <c:extLst>
            <c:ext xmlns:c16="http://schemas.microsoft.com/office/drawing/2014/chart" uri="{C3380CC4-5D6E-409C-BE32-E72D297353CC}">
              <c16:uniqueId val="{00000000-7ED9-4C25-96E3-E260FACC206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1.89</c:v>
                </c:pt>
                <c:pt idx="1">
                  <c:v>2.58</c:v>
                </c:pt>
                <c:pt idx="2">
                  <c:v>6.12</c:v>
                </c:pt>
                <c:pt idx="3">
                  <c:v>5.86</c:v>
                </c:pt>
                <c:pt idx="4">
                  <c:v>5.41</c:v>
                </c:pt>
              </c:numCache>
            </c:numRef>
          </c:val>
          <c:extLst>
            <c:ext xmlns:c16="http://schemas.microsoft.com/office/drawing/2014/chart" uri="{C3380CC4-5D6E-409C-BE32-E72D297353CC}">
              <c16:uniqueId val="{00000001-7ED9-4C25-96E3-E260FACC2063}"/>
            </c:ext>
          </c:extLst>
        </c:ser>
        <c:dLbls>
          <c:showLegendKey val="0"/>
          <c:showVal val="0"/>
          <c:showCatName val="0"/>
          <c:showSerName val="0"/>
          <c:showPercent val="0"/>
          <c:showBubbleSize val="0"/>
        </c:dLbls>
        <c:gapWidth val="250"/>
        <c:overlap val="100"/>
        <c:axId val="97715712"/>
        <c:axId val="97726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1.04</c:v>
                </c:pt>
                <c:pt idx="1">
                  <c:v>2.89</c:v>
                </c:pt>
                <c:pt idx="2">
                  <c:v>2.44</c:v>
                </c:pt>
                <c:pt idx="3">
                  <c:v>0.09</c:v>
                </c:pt>
                <c:pt idx="4">
                  <c:v>-0.73</c:v>
                </c:pt>
              </c:numCache>
            </c:numRef>
          </c:val>
          <c:smooth val="0"/>
          <c:extLst>
            <c:ext xmlns:c16="http://schemas.microsoft.com/office/drawing/2014/chart" uri="{C3380CC4-5D6E-409C-BE32-E72D297353CC}">
              <c16:uniqueId val="{00000002-7ED9-4C25-96E3-E260FACC2063}"/>
            </c:ext>
          </c:extLst>
        </c:ser>
        <c:dLbls>
          <c:showLegendKey val="0"/>
          <c:showVal val="0"/>
          <c:showCatName val="0"/>
          <c:showSerName val="0"/>
          <c:showPercent val="0"/>
          <c:showBubbleSize val="0"/>
        </c:dLbls>
        <c:marker val="1"/>
        <c:smooth val="0"/>
        <c:axId val="97715712"/>
        <c:axId val="97726464"/>
      </c:lineChart>
      <c:catAx>
        <c:axId val="9771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726464"/>
        <c:crosses val="autoZero"/>
        <c:auto val="1"/>
        <c:lblAlgn val="ctr"/>
        <c:lblOffset val="100"/>
        <c:tickLblSkip val="1"/>
        <c:tickMarkSkip val="1"/>
        <c:noMultiLvlLbl val="0"/>
      </c:catAx>
      <c:valAx>
        <c:axId val="97726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5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21FB-47AB-A950-BA9E07535E8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1FB-47AB-A950-BA9E07535E86}"/>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0.11</c:v>
                </c:pt>
                <c:pt idx="2">
                  <c:v>#N/A</c:v>
                </c:pt>
                <c:pt idx="3">
                  <c:v>0.14000000000000001</c:v>
                </c:pt>
                <c:pt idx="4">
                  <c:v>#N/A</c:v>
                </c:pt>
                <c:pt idx="5">
                  <c:v>0.13</c:v>
                </c:pt>
                <c:pt idx="6">
                  <c:v>#N/A</c:v>
                </c:pt>
                <c:pt idx="7">
                  <c:v>0.15</c:v>
                </c:pt>
                <c:pt idx="8">
                  <c:v>#N/A</c:v>
                </c:pt>
                <c:pt idx="9">
                  <c:v>0.13</c:v>
                </c:pt>
              </c:numCache>
            </c:numRef>
          </c:val>
          <c:extLst>
            <c:ext xmlns:c16="http://schemas.microsoft.com/office/drawing/2014/chart" uri="{C3380CC4-5D6E-409C-BE32-E72D297353CC}">
              <c16:uniqueId val="{00000002-21FB-47AB-A950-BA9E07535E86}"/>
            </c:ext>
          </c:extLst>
        </c:ser>
        <c:ser>
          <c:idx val="3"/>
          <c:order val="3"/>
          <c:tx>
            <c:strRef>
              <c:f>データシート!$A$30</c:f>
              <c:strCache>
                <c:ptCount val="1"/>
                <c:pt idx="0">
                  <c:v>泉大津市病院事業会計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1.68</c:v>
                </c:pt>
                <c:pt idx="1">
                  <c:v>#N/A</c:v>
                </c:pt>
                <c:pt idx="2">
                  <c:v>2.69</c:v>
                </c:pt>
                <c:pt idx="3">
                  <c:v>#N/A</c:v>
                </c:pt>
                <c:pt idx="4">
                  <c:v>1.8</c:v>
                </c:pt>
                <c:pt idx="5">
                  <c:v>#N/A</c:v>
                </c:pt>
                <c:pt idx="6">
                  <c:v>1.3</c:v>
                </c:pt>
                <c:pt idx="7">
                  <c:v>#N/A</c:v>
                </c:pt>
                <c:pt idx="8">
                  <c:v>#N/A</c:v>
                </c:pt>
                <c:pt idx="9">
                  <c:v>0.19</c:v>
                </c:pt>
              </c:numCache>
            </c:numRef>
          </c:val>
          <c:extLst>
            <c:ext xmlns:c16="http://schemas.microsoft.com/office/drawing/2014/chart" uri="{C3380CC4-5D6E-409C-BE32-E72D297353CC}">
              <c16:uniqueId val="{00000003-21FB-47AB-A950-BA9E07535E86}"/>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0.59</c:v>
                </c:pt>
                <c:pt idx="4">
                  <c:v>#N/A</c:v>
                </c:pt>
                <c:pt idx="5">
                  <c:v>0.12</c:v>
                </c:pt>
                <c:pt idx="6">
                  <c:v>#N/A</c:v>
                </c:pt>
                <c:pt idx="7">
                  <c:v>0.24</c:v>
                </c:pt>
                <c:pt idx="8">
                  <c:v>#N/A</c:v>
                </c:pt>
                <c:pt idx="9">
                  <c:v>0.77</c:v>
                </c:pt>
              </c:numCache>
            </c:numRef>
          </c:val>
          <c:extLst>
            <c:ext xmlns:c16="http://schemas.microsoft.com/office/drawing/2014/chart" uri="{C3380CC4-5D6E-409C-BE32-E72D297353CC}">
              <c16:uniqueId val="{00000004-21FB-47AB-A950-BA9E07535E86}"/>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0.36</c:v>
                </c:pt>
                <c:pt idx="8">
                  <c:v>#N/A</c:v>
                </c:pt>
                <c:pt idx="9">
                  <c:v>0.93</c:v>
                </c:pt>
              </c:numCache>
            </c:numRef>
          </c:val>
          <c:extLst>
            <c:ext xmlns:c16="http://schemas.microsoft.com/office/drawing/2014/chart" uri="{C3380CC4-5D6E-409C-BE32-E72D297353CC}">
              <c16:uniqueId val="{00000005-21FB-47AB-A950-BA9E07535E86}"/>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0.87</c:v>
                </c:pt>
                <c:pt idx="2">
                  <c:v>#N/A</c:v>
                </c:pt>
                <c:pt idx="3">
                  <c:v>3.02</c:v>
                </c:pt>
                <c:pt idx="4">
                  <c:v>#N/A</c:v>
                </c:pt>
                <c:pt idx="5">
                  <c:v>1.87</c:v>
                </c:pt>
                <c:pt idx="6">
                  <c:v>#N/A</c:v>
                </c:pt>
                <c:pt idx="7">
                  <c:v>2.23</c:v>
                </c:pt>
                <c:pt idx="8">
                  <c:v>#N/A</c:v>
                </c:pt>
                <c:pt idx="9">
                  <c:v>1.8</c:v>
                </c:pt>
              </c:numCache>
            </c:numRef>
          </c:val>
          <c:extLst>
            <c:ext xmlns:c16="http://schemas.microsoft.com/office/drawing/2014/chart" uri="{C3380CC4-5D6E-409C-BE32-E72D297353CC}">
              <c16:uniqueId val="{00000006-21FB-47AB-A950-BA9E07535E86}"/>
            </c:ext>
          </c:extLst>
        </c:ser>
        <c:ser>
          <c:idx val="7"/>
          <c:order val="7"/>
          <c:tx>
            <c:strRef>
              <c:f>データシート!$A$34</c:f>
              <c:strCache>
                <c:ptCount val="1"/>
                <c:pt idx="0">
                  <c:v>泉大津市水道事業会計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6.39</c:v>
                </c:pt>
                <c:pt idx="2">
                  <c:v>#N/A</c:v>
                </c:pt>
                <c:pt idx="3">
                  <c:v>7.64</c:v>
                </c:pt>
                <c:pt idx="4">
                  <c:v>#N/A</c:v>
                </c:pt>
                <c:pt idx="5">
                  <c:v>8.6</c:v>
                </c:pt>
                <c:pt idx="6">
                  <c:v>#N/A</c:v>
                </c:pt>
                <c:pt idx="7">
                  <c:v>10</c:v>
                </c:pt>
                <c:pt idx="8">
                  <c:v>#N/A</c:v>
                </c:pt>
                <c:pt idx="9">
                  <c:v>9.25</c:v>
                </c:pt>
              </c:numCache>
            </c:numRef>
          </c:val>
          <c:extLst>
            <c:ext xmlns:c16="http://schemas.microsoft.com/office/drawing/2014/chart" uri="{C3380CC4-5D6E-409C-BE32-E72D297353CC}">
              <c16:uniqueId val="{00000007-21FB-47AB-A950-BA9E07535E86}"/>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3.18</c:v>
                </c:pt>
                <c:pt idx="1">
                  <c:v>#N/A</c:v>
                </c:pt>
                <c:pt idx="2">
                  <c:v>2.0699999999999998</c:v>
                </c:pt>
                <c:pt idx="3">
                  <c:v>#N/A</c:v>
                </c:pt>
                <c:pt idx="4">
                  <c:v>1.91</c:v>
                </c:pt>
                <c:pt idx="5">
                  <c:v>#N/A</c:v>
                </c:pt>
                <c:pt idx="6">
                  <c:v>2.57</c:v>
                </c:pt>
                <c:pt idx="7">
                  <c:v>#N/A</c:v>
                </c:pt>
                <c:pt idx="8">
                  <c:v>0.59</c:v>
                </c:pt>
                <c:pt idx="9">
                  <c:v>#N/A</c:v>
                </c:pt>
              </c:numCache>
            </c:numRef>
          </c:val>
          <c:extLst>
            <c:ext xmlns:c16="http://schemas.microsoft.com/office/drawing/2014/chart" uri="{C3380CC4-5D6E-409C-BE32-E72D297353CC}">
              <c16:uniqueId val="{00000008-21FB-47AB-A950-BA9E07535E86}"/>
            </c:ext>
          </c:extLst>
        </c:ser>
        <c:ser>
          <c:idx val="9"/>
          <c:order val="9"/>
          <c:tx>
            <c:strRef>
              <c:f>データシート!$A$36</c:f>
              <c:strCache>
                <c:ptCount val="1"/>
                <c:pt idx="0">
                  <c:v>駐車場事業特別会計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5.87</c:v>
                </c:pt>
                <c:pt idx="1">
                  <c:v>#N/A</c:v>
                </c:pt>
                <c:pt idx="2">
                  <c:v>5.18</c:v>
                </c:pt>
                <c:pt idx="3">
                  <c:v>#N/A</c:v>
                </c:pt>
                <c:pt idx="4">
                  <c:v>4.26</c:v>
                </c:pt>
                <c:pt idx="5">
                  <c:v>#N/A</c:v>
                </c:pt>
                <c:pt idx="6">
                  <c:v>3.36</c:v>
                </c:pt>
                <c:pt idx="7">
                  <c:v>#N/A</c:v>
                </c:pt>
                <c:pt idx="8">
                  <c:v>2.63</c:v>
                </c:pt>
                <c:pt idx="9">
                  <c:v>#N/A</c:v>
                </c:pt>
              </c:numCache>
            </c:numRef>
          </c:val>
          <c:extLst>
            <c:ext xmlns:c16="http://schemas.microsoft.com/office/drawing/2014/chart" uri="{C3380CC4-5D6E-409C-BE32-E72D297353CC}">
              <c16:uniqueId val="{00000009-21FB-47AB-A950-BA9E07535E86}"/>
            </c:ext>
          </c:extLst>
        </c:ser>
        <c:dLbls>
          <c:showLegendKey val="0"/>
          <c:showVal val="0"/>
          <c:showCatName val="0"/>
          <c:showSerName val="0"/>
          <c:showPercent val="0"/>
          <c:showBubbleSize val="0"/>
        </c:dLbls>
        <c:gapWidth val="150"/>
        <c:overlap val="100"/>
        <c:axId val="149653760"/>
        <c:axId val="151679744"/>
      </c:barChart>
      <c:catAx>
        <c:axId val="149653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679744"/>
        <c:crosses val="autoZero"/>
        <c:auto val="1"/>
        <c:lblAlgn val="ctr"/>
        <c:lblOffset val="100"/>
        <c:tickLblSkip val="1"/>
        <c:tickMarkSkip val="1"/>
        <c:noMultiLvlLbl val="0"/>
      </c:catAx>
      <c:valAx>
        <c:axId val="151679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653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3516</c:v>
                </c:pt>
                <c:pt idx="5">
                  <c:v>3493</c:v>
                </c:pt>
                <c:pt idx="8">
                  <c:v>3464</c:v>
                </c:pt>
                <c:pt idx="11">
                  <c:v>3510</c:v>
                </c:pt>
                <c:pt idx="14">
                  <c:v>3447</c:v>
                </c:pt>
              </c:numCache>
            </c:numRef>
          </c:val>
          <c:extLst>
            <c:ext xmlns:c16="http://schemas.microsoft.com/office/drawing/2014/chart" uri="{C3380CC4-5D6E-409C-BE32-E72D297353CC}">
              <c16:uniqueId val="{00000000-C991-460A-8A7A-08FCEC23F2D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4</c:v>
                </c:pt>
                <c:pt idx="3">
                  <c:v>3</c:v>
                </c:pt>
                <c:pt idx="6">
                  <c:v>2</c:v>
                </c:pt>
                <c:pt idx="9">
                  <c:v>3</c:v>
                </c:pt>
                <c:pt idx="12">
                  <c:v>4</c:v>
                </c:pt>
              </c:numCache>
            </c:numRef>
          </c:val>
          <c:extLst>
            <c:ext xmlns:c16="http://schemas.microsoft.com/office/drawing/2014/chart" uri="{C3380CC4-5D6E-409C-BE32-E72D297353CC}">
              <c16:uniqueId val="{00000001-C991-460A-8A7A-08FCEC23F2D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108</c:v>
                </c:pt>
                <c:pt idx="3">
                  <c:v>107</c:v>
                </c:pt>
                <c:pt idx="6">
                  <c:v>105</c:v>
                </c:pt>
                <c:pt idx="9">
                  <c:v>527</c:v>
                </c:pt>
                <c:pt idx="12">
                  <c:v>383</c:v>
                </c:pt>
              </c:numCache>
            </c:numRef>
          </c:val>
          <c:extLst>
            <c:ext xmlns:c16="http://schemas.microsoft.com/office/drawing/2014/chart" uri="{C3380CC4-5D6E-409C-BE32-E72D297353CC}">
              <c16:uniqueId val="{00000002-C991-460A-8A7A-08FCEC23F2D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435</c:v>
                </c:pt>
                <c:pt idx="3">
                  <c:v>424</c:v>
                </c:pt>
                <c:pt idx="6">
                  <c:v>417</c:v>
                </c:pt>
                <c:pt idx="9">
                  <c:v>445</c:v>
                </c:pt>
                <c:pt idx="12">
                  <c:v>379</c:v>
                </c:pt>
              </c:numCache>
            </c:numRef>
          </c:val>
          <c:extLst>
            <c:ext xmlns:c16="http://schemas.microsoft.com/office/drawing/2014/chart" uri="{C3380CC4-5D6E-409C-BE32-E72D297353CC}">
              <c16:uniqueId val="{00000003-C991-460A-8A7A-08FCEC23F2D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1805</c:v>
                </c:pt>
                <c:pt idx="3">
                  <c:v>1817</c:v>
                </c:pt>
                <c:pt idx="6">
                  <c:v>1904</c:v>
                </c:pt>
                <c:pt idx="9">
                  <c:v>2030</c:v>
                </c:pt>
                <c:pt idx="12">
                  <c:v>1833</c:v>
                </c:pt>
              </c:numCache>
            </c:numRef>
          </c:val>
          <c:extLst>
            <c:ext xmlns:c16="http://schemas.microsoft.com/office/drawing/2014/chart" uri="{C3380CC4-5D6E-409C-BE32-E72D297353CC}">
              <c16:uniqueId val="{00000004-C991-460A-8A7A-08FCEC23F2D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21</c:v>
                </c:pt>
                <c:pt idx="3">
                  <c:v>21</c:v>
                </c:pt>
                <c:pt idx="6">
                  <c:v>21</c:v>
                </c:pt>
                <c:pt idx="9">
                  <c:v>21</c:v>
                </c:pt>
                <c:pt idx="12">
                  <c:v>21</c:v>
                </c:pt>
              </c:numCache>
            </c:numRef>
          </c:val>
          <c:extLst>
            <c:ext xmlns:c16="http://schemas.microsoft.com/office/drawing/2014/chart" uri="{C3380CC4-5D6E-409C-BE32-E72D297353CC}">
              <c16:uniqueId val="{00000005-C991-460A-8A7A-08FCEC23F2D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991-460A-8A7A-08FCEC23F2D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3699</c:v>
                </c:pt>
                <c:pt idx="3">
                  <c:v>3667</c:v>
                </c:pt>
                <c:pt idx="6">
                  <c:v>3566</c:v>
                </c:pt>
                <c:pt idx="9">
                  <c:v>3358</c:v>
                </c:pt>
                <c:pt idx="12">
                  <c:v>3065</c:v>
                </c:pt>
              </c:numCache>
            </c:numRef>
          </c:val>
          <c:extLst>
            <c:ext xmlns:c16="http://schemas.microsoft.com/office/drawing/2014/chart" uri="{C3380CC4-5D6E-409C-BE32-E72D297353CC}">
              <c16:uniqueId val="{00000007-C991-460A-8A7A-08FCEC23F2DC}"/>
            </c:ext>
          </c:extLst>
        </c:ser>
        <c:dLbls>
          <c:showLegendKey val="0"/>
          <c:showVal val="0"/>
          <c:showCatName val="0"/>
          <c:showSerName val="0"/>
          <c:showPercent val="0"/>
          <c:showBubbleSize val="0"/>
        </c:dLbls>
        <c:gapWidth val="100"/>
        <c:overlap val="100"/>
        <c:axId val="154353664"/>
        <c:axId val="154355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2556</c:v>
                </c:pt>
                <c:pt idx="2">
                  <c:v>#N/A</c:v>
                </c:pt>
                <c:pt idx="3">
                  <c:v>#N/A</c:v>
                </c:pt>
                <c:pt idx="4">
                  <c:v>2546</c:v>
                </c:pt>
                <c:pt idx="5">
                  <c:v>#N/A</c:v>
                </c:pt>
                <c:pt idx="6">
                  <c:v>#N/A</c:v>
                </c:pt>
                <c:pt idx="7">
                  <c:v>2551</c:v>
                </c:pt>
                <c:pt idx="8">
                  <c:v>#N/A</c:v>
                </c:pt>
                <c:pt idx="9">
                  <c:v>#N/A</c:v>
                </c:pt>
                <c:pt idx="10">
                  <c:v>2874</c:v>
                </c:pt>
                <c:pt idx="11">
                  <c:v>#N/A</c:v>
                </c:pt>
                <c:pt idx="12">
                  <c:v>#N/A</c:v>
                </c:pt>
                <c:pt idx="13">
                  <c:v>2238</c:v>
                </c:pt>
                <c:pt idx="14">
                  <c:v>#N/A</c:v>
                </c:pt>
              </c:numCache>
            </c:numRef>
          </c:val>
          <c:smooth val="0"/>
          <c:extLst>
            <c:ext xmlns:c16="http://schemas.microsoft.com/office/drawing/2014/chart" uri="{C3380CC4-5D6E-409C-BE32-E72D297353CC}">
              <c16:uniqueId val="{00000008-C991-460A-8A7A-08FCEC23F2DC}"/>
            </c:ext>
          </c:extLst>
        </c:ser>
        <c:dLbls>
          <c:showLegendKey val="0"/>
          <c:showVal val="0"/>
          <c:showCatName val="0"/>
          <c:showSerName val="0"/>
          <c:showPercent val="0"/>
          <c:showBubbleSize val="0"/>
        </c:dLbls>
        <c:marker val="1"/>
        <c:smooth val="0"/>
        <c:axId val="154353664"/>
        <c:axId val="154355584"/>
      </c:lineChart>
      <c:catAx>
        <c:axId val="15435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355584"/>
        <c:crosses val="autoZero"/>
        <c:auto val="1"/>
        <c:lblAlgn val="ctr"/>
        <c:lblOffset val="100"/>
        <c:tickLblSkip val="1"/>
        <c:tickMarkSkip val="1"/>
        <c:noMultiLvlLbl val="0"/>
      </c:catAx>
      <c:valAx>
        <c:axId val="154355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353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31790</c:v>
                </c:pt>
                <c:pt idx="5">
                  <c:v>32499</c:v>
                </c:pt>
                <c:pt idx="8">
                  <c:v>32905</c:v>
                </c:pt>
                <c:pt idx="11">
                  <c:v>32562</c:v>
                </c:pt>
                <c:pt idx="14">
                  <c:v>32595</c:v>
                </c:pt>
              </c:numCache>
            </c:numRef>
          </c:val>
          <c:extLst>
            <c:ext xmlns:c16="http://schemas.microsoft.com/office/drawing/2014/chart" uri="{C3380CC4-5D6E-409C-BE32-E72D297353CC}">
              <c16:uniqueId val="{00000000-958E-4120-9E22-A2B62C3B26E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9128</c:v>
                </c:pt>
                <c:pt idx="5">
                  <c:v>8834</c:v>
                </c:pt>
                <c:pt idx="8">
                  <c:v>8482</c:v>
                </c:pt>
                <c:pt idx="11">
                  <c:v>8059</c:v>
                </c:pt>
                <c:pt idx="14">
                  <c:v>7980</c:v>
                </c:pt>
              </c:numCache>
            </c:numRef>
          </c:val>
          <c:extLst>
            <c:ext xmlns:c16="http://schemas.microsoft.com/office/drawing/2014/chart" uri="{C3380CC4-5D6E-409C-BE32-E72D297353CC}">
              <c16:uniqueId val="{00000001-958E-4120-9E22-A2B62C3B26E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1799</c:v>
                </c:pt>
                <c:pt idx="5">
                  <c:v>2299</c:v>
                </c:pt>
                <c:pt idx="8">
                  <c:v>3057</c:v>
                </c:pt>
                <c:pt idx="11">
                  <c:v>2622</c:v>
                </c:pt>
                <c:pt idx="14">
                  <c:v>2750</c:v>
                </c:pt>
              </c:numCache>
            </c:numRef>
          </c:val>
          <c:extLst>
            <c:ext xmlns:c16="http://schemas.microsoft.com/office/drawing/2014/chart" uri="{C3380CC4-5D6E-409C-BE32-E72D297353CC}">
              <c16:uniqueId val="{00000002-958E-4120-9E22-A2B62C3B26E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58E-4120-9E22-A2B62C3B26E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541</c:v>
                </c:pt>
                <c:pt idx="3">
                  <c:v>0</c:v>
                </c:pt>
                <c:pt idx="6">
                  <c:v>0</c:v>
                </c:pt>
                <c:pt idx="9">
                  <c:v>0</c:v>
                </c:pt>
                <c:pt idx="12">
                  <c:v>0</c:v>
                </c:pt>
              </c:numCache>
            </c:numRef>
          </c:val>
          <c:extLst>
            <c:ext xmlns:c16="http://schemas.microsoft.com/office/drawing/2014/chart" uri="{C3380CC4-5D6E-409C-BE32-E72D297353CC}">
              <c16:uniqueId val="{00000004-958E-4120-9E22-A2B62C3B26E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982</c:v>
                </c:pt>
                <c:pt idx="3">
                  <c:v>1042</c:v>
                </c:pt>
                <c:pt idx="6">
                  <c:v>1058</c:v>
                </c:pt>
                <c:pt idx="9">
                  <c:v>649</c:v>
                </c:pt>
                <c:pt idx="12">
                  <c:v>694</c:v>
                </c:pt>
              </c:numCache>
            </c:numRef>
          </c:val>
          <c:extLst>
            <c:ext xmlns:c16="http://schemas.microsoft.com/office/drawing/2014/chart" uri="{C3380CC4-5D6E-409C-BE32-E72D297353CC}">
              <c16:uniqueId val="{00000005-958E-4120-9E22-A2B62C3B26E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3998</c:v>
                </c:pt>
                <c:pt idx="3">
                  <c:v>3870</c:v>
                </c:pt>
                <c:pt idx="6">
                  <c:v>3357</c:v>
                </c:pt>
                <c:pt idx="9">
                  <c:v>3094</c:v>
                </c:pt>
                <c:pt idx="12">
                  <c:v>2757</c:v>
                </c:pt>
              </c:numCache>
            </c:numRef>
          </c:val>
          <c:extLst>
            <c:ext xmlns:c16="http://schemas.microsoft.com/office/drawing/2014/chart" uri="{C3380CC4-5D6E-409C-BE32-E72D297353CC}">
              <c16:uniqueId val="{00000006-958E-4120-9E22-A2B62C3B26E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2478</c:v>
                </c:pt>
                <c:pt idx="3">
                  <c:v>2248</c:v>
                </c:pt>
                <c:pt idx="6">
                  <c:v>1934</c:v>
                </c:pt>
                <c:pt idx="9">
                  <c:v>1683</c:v>
                </c:pt>
                <c:pt idx="12">
                  <c:v>1679</c:v>
                </c:pt>
              </c:numCache>
            </c:numRef>
          </c:val>
          <c:extLst>
            <c:ext xmlns:c16="http://schemas.microsoft.com/office/drawing/2014/chart" uri="{C3380CC4-5D6E-409C-BE32-E72D297353CC}">
              <c16:uniqueId val="{00000007-958E-4120-9E22-A2B62C3B26E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25472</c:v>
                </c:pt>
                <c:pt idx="3">
                  <c:v>25107</c:v>
                </c:pt>
                <c:pt idx="6">
                  <c:v>24834</c:v>
                </c:pt>
                <c:pt idx="9">
                  <c:v>24255</c:v>
                </c:pt>
                <c:pt idx="12">
                  <c:v>23986</c:v>
                </c:pt>
              </c:numCache>
            </c:numRef>
          </c:val>
          <c:extLst>
            <c:ext xmlns:c16="http://schemas.microsoft.com/office/drawing/2014/chart" uri="{C3380CC4-5D6E-409C-BE32-E72D297353CC}">
              <c16:uniqueId val="{00000008-958E-4120-9E22-A2B62C3B26E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3728</c:v>
                </c:pt>
                <c:pt idx="3">
                  <c:v>3631</c:v>
                </c:pt>
                <c:pt idx="6">
                  <c:v>3566</c:v>
                </c:pt>
                <c:pt idx="9">
                  <c:v>3515</c:v>
                </c:pt>
                <c:pt idx="12">
                  <c:v>3132</c:v>
                </c:pt>
              </c:numCache>
            </c:numRef>
          </c:val>
          <c:extLst>
            <c:ext xmlns:c16="http://schemas.microsoft.com/office/drawing/2014/chart" uri="{C3380CC4-5D6E-409C-BE32-E72D297353CC}">
              <c16:uniqueId val="{00000009-958E-4120-9E22-A2B62C3B26E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31884</c:v>
                </c:pt>
                <c:pt idx="3">
                  <c:v>31708</c:v>
                </c:pt>
                <c:pt idx="6">
                  <c:v>31918</c:v>
                </c:pt>
                <c:pt idx="9">
                  <c:v>31649</c:v>
                </c:pt>
                <c:pt idx="12">
                  <c:v>30890</c:v>
                </c:pt>
              </c:numCache>
            </c:numRef>
          </c:val>
          <c:extLst>
            <c:ext xmlns:c16="http://schemas.microsoft.com/office/drawing/2014/chart" uri="{C3380CC4-5D6E-409C-BE32-E72D297353CC}">
              <c16:uniqueId val="{0000000A-958E-4120-9E22-A2B62C3B26E2}"/>
            </c:ext>
          </c:extLst>
        </c:ser>
        <c:dLbls>
          <c:showLegendKey val="0"/>
          <c:showVal val="0"/>
          <c:showCatName val="0"/>
          <c:showSerName val="0"/>
          <c:showPercent val="0"/>
          <c:showBubbleSize val="0"/>
        </c:dLbls>
        <c:gapWidth val="100"/>
        <c:overlap val="100"/>
        <c:axId val="154682880"/>
        <c:axId val="154684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26368</c:v>
                </c:pt>
                <c:pt idx="2">
                  <c:v>#N/A</c:v>
                </c:pt>
                <c:pt idx="3">
                  <c:v>#N/A</c:v>
                </c:pt>
                <c:pt idx="4">
                  <c:v>23974</c:v>
                </c:pt>
                <c:pt idx="5">
                  <c:v>#N/A</c:v>
                </c:pt>
                <c:pt idx="6">
                  <c:v>#N/A</c:v>
                </c:pt>
                <c:pt idx="7">
                  <c:v>22223</c:v>
                </c:pt>
                <c:pt idx="8">
                  <c:v>#N/A</c:v>
                </c:pt>
                <c:pt idx="9">
                  <c:v>#N/A</c:v>
                </c:pt>
                <c:pt idx="10">
                  <c:v>21602</c:v>
                </c:pt>
                <c:pt idx="11">
                  <c:v>#N/A</c:v>
                </c:pt>
                <c:pt idx="12">
                  <c:v>#N/A</c:v>
                </c:pt>
                <c:pt idx="13">
                  <c:v>19812</c:v>
                </c:pt>
                <c:pt idx="14">
                  <c:v>#N/A</c:v>
                </c:pt>
              </c:numCache>
            </c:numRef>
          </c:val>
          <c:smooth val="0"/>
          <c:extLst>
            <c:ext xmlns:c16="http://schemas.microsoft.com/office/drawing/2014/chart" uri="{C3380CC4-5D6E-409C-BE32-E72D297353CC}">
              <c16:uniqueId val="{0000000B-958E-4120-9E22-A2B62C3B26E2}"/>
            </c:ext>
          </c:extLst>
        </c:ser>
        <c:dLbls>
          <c:showLegendKey val="0"/>
          <c:showVal val="0"/>
          <c:showCatName val="0"/>
          <c:showSerName val="0"/>
          <c:showPercent val="0"/>
          <c:showBubbleSize val="0"/>
        </c:dLbls>
        <c:marker val="1"/>
        <c:smooth val="0"/>
        <c:axId val="154682880"/>
        <c:axId val="154684800"/>
      </c:lineChart>
      <c:catAx>
        <c:axId val="154682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4684800"/>
        <c:crosses val="autoZero"/>
        <c:auto val="1"/>
        <c:lblAlgn val="ctr"/>
        <c:lblOffset val="100"/>
        <c:tickLblSkip val="1"/>
        <c:tickMarkSkip val="1"/>
        <c:noMultiLvlLbl val="0"/>
      </c:catAx>
      <c:valAx>
        <c:axId val="154684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682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{88EAD8E5-93E3-4673-AAEA-F400F2A143C4}</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7FC2-42CE-A964-4B44A46A152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{1BD645B4-2E37-4516-B403-6AEC843996FF}</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7FC2-42CE-A964-4B44A46A152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{BE2FB8AE-224B-41B7-BF41-02807BA63C2C}</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7FC2-42CE-A964-4B44A46A152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{B1965BC2-E4E5-4D9E-B30B-952C56C8CCFA}</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7FC2-42CE-A964-4B44A46A152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{A9F14A91-C45B-4243-9E5A-387F550F2F48}</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7FC2-42CE-A964-4B44A46A152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7FC2-42CE-A964-4B44A46A1520}"/>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{072800F8-11EE-4CE5-8B0F-1FF42562F6F0}</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7FC2-42CE-A964-4B44A46A152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{456A8F1D-2DDD-4F0F-9936-ABD7598B4BDD}</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7FC2-42CE-A964-4B44A46A152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{8F6B2CDB-0D36-419E-B12F-25CB0C5E3C06}</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7FC2-42CE-A964-4B44A46A152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{7CD22641-F583-40FF-8CD8-A057381BA10C}</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7FC2-42CE-A964-4B44A46A152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{18D85F3F-67F8-44A5-9CC0-02B57F310FA9}</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7FC2-42CE-A964-4B44A46A152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7FC2-42CE-A964-4B44A46A1520}"/>
            </c:ext>
          </c:extLst>
        </c:ser>
        <c:dLbls>
          <c:showLegendKey val="0"/>
          <c:showVal val="0"/>
          <c:showCatName val="0"/>
          <c:showSerName val="0"/>
          <c:showPercent val="0"/>
          <c:showBubbleSize val="0"/>
        </c:dLbls>
        <c:axId val="90743936"/>
        <c:axId val="90745856"/>
      </c:scatterChart>
      <c:valAx>
        <c:axId val="907439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745856"/>
        <c:crosses val="autoZero"/>
        <c:crossBetween val="midCat"/>
      </c:valAx>
      <c:valAx>
        <c:axId val="907458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07439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{EC57B086-6A49-472F-ABC1-2F6B1586535C}</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54C3-40CD-A00B-953CE9555D2E}"/>
                </c:ext>
              </c:extLst>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{5B80D85F-82A5-4454-8A52-D21366BD1A5D}</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54C3-40CD-A00B-953CE9555D2E}"/>
                </c:ext>
              </c:extLst>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{2645015A-4BD2-4EAA-AB58-3B1A033C409E}</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54C3-40CD-A00B-953CE9555D2E}"/>
                </c:ext>
              </c:extLst>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{18837B60-991D-4B5B-8320-308EEC14EBF1}</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54C3-40CD-A00B-953CE9555D2E}"/>
                </c:ext>
              </c:extLst>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{BB97578C-9A28-4AAF-8EB3-AB67E5614619}</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54C3-40CD-A00B-953CE9555D2E}"/>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18.7</c:v>
                </c:pt>
                <c:pt idx="1">
                  <c:v>18.5</c:v>
                </c:pt>
                <c:pt idx="2">
                  <c:v>18.5</c:v>
                </c:pt>
                <c:pt idx="3">
                  <c:v>19.100000000000001</c:v>
                </c:pt>
                <c:pt idx="4">
                  <c:v>18.2</c:v>
                </c:pt>
              </c:numCache>
            </c:numRef>
          </c:xVal>
          <c:yVal>
            <c:numRef>
              <c:f>公会計指標分析・財政指標組合せ分析表!$K$73:$O$73</c:f>
              <c:numCache>
                <c:formatCode>#,##0.0;"▲ "#,##0.0</c:formatCode>
                <c:ptCount val="5"/>
                <c:pt idx="0">
                  <c:v>194</c:v>
                </c:pt>
                <c:pt idx="1">
                  <c:v>173.5</c:v>
                </c:pt>
                <c:pt idx="2">
                  <c:v>159.1</c:v>
                </c:pt>
                <c:pt idx="3">
                  <c:v>155.69999999999999</c:v>
                </c:pt>
                <c:pt idx="4">
                  <c:v>138.80000000000001</c:v>
                </c:pt>
              </c:numCache>
            </c:numRef>
          </c:yVal>
          <c:smooth val="0"/>
          <c:extLst>
            <c:ext xmlns:c16="http://schemas.microsoft.com/office/drawing/2014/chart" uri="{C3380CC4-5D6E-409C-BE32-E72D297353CC}">
              <c16:uniqueId val="{00000005-54C3-40CD-A00B-953CE9555D2E}"/>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{CD908665-1499-4F77-B373-A8C8D249AA7D}</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54C3-40CD-A00B-953CE9555D2E}"/>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{5FDD9762-2EEE-4F52-99E4-7EDB03617578}</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54C3-40CD-A00B-953CE9555D2E}"/>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{41B6183F-3250-49F5-9018-81CEDE3C5874}</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54C3-40CD-A00B-953CE9555D2E}"/>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{3238F13B-1CA8-4EDD-B4B3-D969007376A7}</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54C3-40CD-A00B-953CE9555D2E}"/>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{FA8BCCBB-8AE6-48B7-A533-B5D289B9C9F1}</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54C3-40CD-A00B-953CE9555D2E}"/>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7</c:v>
                </c:pt>
              </c:numCache>
            </c:numRef>
          </c:xVal>
          <c:yVal>
            <c:numRef>
              <c:f>公会計指標分析・財政指標組合せ分析表!$K$77:$O$77</c:f>
              <c:numCache>
                <c:formatCode>#,##0.0;"▲ "#,##0.0</c:formatCode>
                <c:ptCount val="5"/>
                <c:pt idx="0">
                  <c:v>69.2</c:v>
                </c:pt>
                <c:pt idx="1">
                  <c:v>58.2</c:v>
                </c:pt>
                <c:pt idx="2">
                  <c:v>50.3</c:v>
                </c:pt>
                <c:pt idx="3">
                  <c:v>45.9</c:v>
                </c:pt>
                <c:pt idx="4">
                  <c:v>33.6</c:v>
                </c:pt>
              </c:numCache>
            </c:numRef>
          </c:yVal>
          <c:smooth val="0"/>
          <c:extLst>
            <c:ext xmlns:c16="http://schemas.microsoft.com/office/drawing/2014/chart" uri="{C3380CC4-5D6E-409C-BE32-E72D297353CC}">
              <c16:uniqueId val="{0000000B-54C3-40CD-A00B-953CE9555D2E}"/>
            </c:ext>
          </c:extLst>
        </c:ser>
        <c:dLbls>
          <c:showLegendKey val="0"/>
          <c:showVal val="0"/>
          <c:showCatName val="0"/>
          <c:showSerName val="0"/>
          <c:showPercent val="0"/>
          <c:showBubbleSize val="0"/>
        </c:dLbls>
        <c:axId val="90849280"/>
        <c:axId val="90851200"/>
      </c:scatterChart>
      <c:valAx>
        <c:axId val="90849280"/>
        <c:scaling>
          <c:orientation val="minMax"/>
          <c:max val="21"/>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851200"/>
        <c:crosses val="autoZero"/>
        <c:crossBetween val="midCat"/>
      </c:valAx>
      <c:valAx>
        <c:axId val="90851200"/>
        <c:scaling>
          <c:orientation val="minMax"/>
          <c:max val="23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08492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大阪府泉大津市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実質公債費比率は平成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年度決算から起債許可基準である</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％を超過している。これは過去に実施した普通建設事業の財源及び職員の大量退職に伴う退職手当の財源として多額の地方債を発行した事が要因である。加えて</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財政健全化の観点から</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には</a:t>
          </a:r>
          <a:r>
            <a:rPr lang="ja-JP" altLang="ja-JP" sz="1100" b="0" i="0" baseline="0">
              <a:solidFill>
                <a:schemeClr val="dk1"/>
              </a:solidFill>
              <a:effectLst/>
              <a:latin typeface="+mn-lt"/>
              <a:ea typeface="+mn-ea"/>
              <a:cs typeface="+mn-cs"/>
            </a:rPr>
            <a:t>土地開発公社の保有残高を縮減させ</a:t>
          </a:r>
          <a:r>
            <a:rPr lang="ja-JP" altLang="en-US" sz="1100" b="0" i="0" baseline="0">
              <a:solidFill>
                <a:schemeClr val="dk1"/>
              </a:solidFill>
              <a:effectLst/>
              <a:latin typeface="+mn-lt"/>
              <a:ea typeface="+mn-ea"/>
              <a:cs typeface="+mn-cs"/>
            </a:rPr>
            <a:t>るため、土地の買戻しを実施したことにより、</a:t>
          </a:r>
          <a:r>
            <a:rPr lang="ja-JP" altLang="ja-JP" sz="1100" b="0" i="0" baseline="0">
              <a:solidFill>
                <a:schemeClr val="dk1"/>
              </a:solidFill>
              <a:effectLst/>
              <a:latin typeface="+mn-lt"/>
              <a:ea typeface="+mn-ea"/>
              <a:cs typeface="+mn-cs"/>
            </a:rPr>
            <a:t>比率を</a:t>
          </a:r>
          <a:r>
            <a:rPr lang="ja-JP" altLang="en-US" sz="1100" b="0" i="0" baseline="0">
              <a:solidFill>
                <a:schemeClr val="dk1"/>
              </a:solidFill>
              <a:effectLst/>
              <a:latin typeface="+mn-lt"/>
              <a:ea typeface="+mn-ea"/>
              <a:cs typeface="+mn-cs"/>
            </a:rPr>
            <a:t>押し</a:t>
          </a:r>
          <a:r>
            <a:rPr lang="ja-JP" altLang="ja-JP" sz="1100" b="0" i="0" baseline="0">
              <a:solidFill>
                <a:schemeClr val="dk1"/>
              </a:solidFill>
              <a:effectLst/>
              <a:latin typeface="+mn-lt"/>
              <a:ea typeface="+mn-ea"/>
              <a:cs typeface="+mn-cs"/>
            </a:rPr>
            <a:t>上げ</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要因となっている。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分子の項目別に見ると、交付税算入公債費等はほぼ横ばいである。</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年度においては、土地の買戻しを引き続き実施したことにより債務負担行為による支出額は増加した</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、元利償還金は</a:t>
          </a:r>
          <a:r>
            <a:rPr lang="ja-JP" altLang="en-US" sz="1100" b="0" i="0" baseline="0">
              <a:solidFill>
                <a:schemeClr val="dk1"/>
              </a:solidFill>
              <a:effectLst/>
              <a:latin typeface="+mn-lt"/>
              <a:ea typeface="+mn-ea"/>
              <a:cs typeface="+mn-cs"/>
            </a:rPr>
            <a:t>Ｈ</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よりさらに</a:t>
          </a:r>
          <a:r>
            <a:rPr lang="ja-JP" altLang="ja-JP" sz="1100" b="0" i="0" baseline="0">
              <a:solidFill>
                <a:schemeClr val="dk1"/>
              </a:solidFill>
              <a:effectLst/>
              <a:latin typeface="+mn-lt"/>
              <a:ea typeface="+mn-ea"/>
              <a:cs typeface="+mn-cs"/>
            </a:rPr>
            <a:t>減少し</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ことから、</a:t>
          </a:r>
          <a:r>
            <a:rPr lang="ja-JP" altLang="en-US" sz="1100" b="0" i="0" baseline="0">
              <a:solidFill>
                <a:schemeClr val="dk1"/>
              </a:solidFill>
              <a:effectLst/>
              <a:latin typeface="+mn-lt"/>
              <a:ea typeface="+mn-ea"/>
              <a:cs typeface="+mn-cs"/>
            </a:rPr>
            <a:t>実質公債費比率における</a:t>
          </a:r>
          <a:r>
            <a:rPr lang="ja-JP" altLang="ja-JP" sz="1100" b="0" i="0" baseline="0">
              <a:solidFill>
                <a:schemeClr val="dk1"/>
              </a:solidFill>
              <a:effectLst/>
              <a:latin typeface="+mn-lt"/>
              <a:ea typeface="+mn-ea"/>
              <a:cs typeface="+mn-cs"/>
            </a:rPr>
            <a:t>分子全体としては</a:t>
          </a:r>
          <a:r>
            <a:rPr lang="ja-JP" altLang="en-US" sz="1100" b="0" i="0" baseline="0">
              <a:solidFill>
                <a:schemeClr val="dk1"/>
              </a:solidFill>
              <a:effectLst/>
              <a:latin typeface="+mn-lt"/>
              <a:ea typeface="+mn-ea"/>
              <a:cs typeface="+mn-cs"/>
            </a:rPr>
            <a:t>大幅減となっている。</a:t>
          </a:r>
          <a:endParaRPr lang="ja-JP" altLang="ja-JP" sz="1400">
            <a:effectLst/>
          </a:endParaRPr>
        </a:p>
        <a:p>
          <a:r>
            <a:rPr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大阪府泉大津市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将来負担比率は</a:t>
          </a:r>
          <a:r>
            <a:rPr lang="en-US" altLang="ja-JP" sz="1100" b="0" i="0" baseline="0">
              <a:solidFill>
                <a:schemeClr val="dk1"/>
              </a:solidFill>
              <a:effectLst/>
              <a:latin typeface="+mn-lt"/>
              <a:ea typeface="+mn-ea"/>
              <a:cs typeface="+mn-cs"/>
            </a:rPr>
            <a:t>138.8</a:t>
          </a:r>
          <a:r>
            <a:rPr lang="ja-JP" altLang="ja-JP" sz="1100" b="0" i="0" baseline="0">
              <a:solidFill>
                <a:schemeClr val="dk1"/>
              </a:solidFill>
              <a:effectLst/>
              <a:latin typeface="+mn-lt"/>
              <a:ea typeface="+mn-ea"/>
              <a:cs typeface="+mn-cs"/>
            </a:rPr>
            <a:t>％と前年度比▲</a:t>
          </a:r>
          <a:r>
            <a:rPr lang="en-US" altLang="ja-JP" sz="1100" b="0" i="0" baseline="0">
              <a:solidFill>
                <a:schemeClr val="dk1"/>
              </a:solidFill>
              <a:effectLst/>
              <a:latin typeface="+mn-lt"/>
              <a:ea typeface="+mn-ea"/>
              <a:cs typeface="+mn-cs"/>
            </a:rPr>
            <a:t>16.9</a:t>
          </a:r>
          <a:r>
            <a:rPr lang="ja-JP" altLang="ja-JP" sz="1100" b="0" i="0" baseline="0">
              <a:solidFill>
                <a:schemeClr val="dk1"/>
              </a:solidFill>
              <a:effectLst/>
              <a:latin typeface="+mn-lt"/>
              <a:ea typeface="+mn-ea"/>
              <a:cs typeface="+mn-cs"/>
            </a:rPr>
            <a:t>ポイントとなっており、</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か年連続で減少している。これは職員数の減少等に伴う退職手当負担見込額の減少や土地開発公社の保有土地の買戻しを行ったこと</a:t>
          </a:r>
          <a:r>
            <a:rPr lang="ja-JP" altLang="en-US" sz="1100" b="0" i="0" baseline="0">
              <a:solidFill>
                <a:schemeClr val="dk1"/>
              </a:solidFill>
              <a:effectLst/>
              <a:latin typeface="+mn-lt"/>
              <a:ea typeface="+mn-ea"/>
              <a:cs typeface="+mn-cs"/>
            </a:rPr>
            <a:t>による債務負担行為に基づく支出予定額が減少となり、それに伴い分子も減少したことが</a:t>
          </a:r>
          <a:r>
            <a:rPr lang="ja-JP" altLang="ja-JP" sz="1100" b="0" i="0" baseline="0">
              <a:solidFill>
                <a:schemeClr val="dk1"/>
              </a:solidFill>
              <a:effectLst/>
              <a:latin typeface="+mn-lt"/>
              <a:ea typeface="+mn-ea"/>
              <a:cs typeface="+mn-cs"/>
            </a:rPr>
            <a:t>比率の改善に寄与したものである。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将来負担の多くを占める一般会計等が発行した地方債残高については、過去に実施した普通建設事業や職員退職手当の財源として地方債を発行したことによるものである。また公営企業が発行した企業債の一般会計からの繰入見込額も大きな割合を示しており、将来負担比率の改善をはかるには、次世代に負担を先送りしない責任ある財政運営のもと、全会計及び一部事務組合を含めた起債の抑制や、将来に備えた充当可能基金への積み増しなどによる改善を引き続き目指す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大阪府泉大津市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75,910
74,697
14.31
29,434,896
29,094,160
304,397
16,875,907
30,675,793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18.2
138.8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大阪府泉大津市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75,910
74,697
14.31
29,434,896
29,094,160
304,397
16,875,907
30,675,793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18.2
138.8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大阪府泉大津市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75,910
74,697
14.31
29,434,896
29,094,160
304,397
16,875,907
30,675,793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18.2
138.8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大阪府泉大津市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75,910
74,697
14.31
29,434,896
29,094,160
304,397
16,875,907
30,675,793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18.2
138.8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年度単年度財政力指数は</a:t>
          </a:r>
          <a:r>
            <a:rPr lang="en-US" altLang="ja-JP" sz="1100">
              <a:solidFill>
                <a:schemeClr val="dk1"/>
              </a:solidFill>
              <a:effectLst/>
              <a:latin typeface="+mn-lt"/>
              <a:ea typeface="+mn-ea"/>
              <a:cs typeface="+mn-cs"/>
            </a:rPr>
            <a:t>0.71744</a:t>
          </a:r>
          <a:r>
            <a:rPr lang="ja-JP" altLang="ja-JP" sz="1100">
              <a:solidFill>
                <a:schemeClr val="dk1"/>
              </a:solidFill>
              <a:effectLst/>
              <a:latin typeface="+mn-lt"/>
              <a:ea typeface="+mn-ea"/>
              <a:cs typeface="+mn-cs"/>
            </a:rPr>
            <a:t>、対前年度</a:t>
          </a:r>
          <a:r>
            <a:rPr lang="en-US" altLang="ja-JP" sz="1100">
              <a:solidFill>
                <a:schemeClr val="dk1"/>
              </a:solidFill>
              <a:effectLst/>
              <a:latin typeface="+mn-lt"/>
              <a:ea typeface="+mn-ea"/>
              <a:cs typeface="+mn-cs"/>
            </a:rPr>
            <a:t>+0.01165</a:t>
          </a:r>
          <a:r>
            <a:rPr lang="ja-JP" altLang="ja-JP" sz="1100">
              <a:solidFill>
                <a:schemeClr val="dk1"/>
              </a:solidFill>
              <a:effectLst/>
              <a:latin typeface="+mn-lt"/>
              <a:ea typeface="+mn-ea"/>
              <a:cs typeface="+mn-cs"/>
            </a:rPr>
            <a:t>ポイントとなり、</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ヵ年平均では</a:t>
          </a:r>
          <a:r>
            <a:rPr lang="en-US" altLang="ja-JP" sz="1100">
              <a:solidFill>
                <a:schemeClr val="dk1"/>
              </a:solidFill>
              <a:effectLst/>
              <a:latin typeface="+mn-lt"/>
              <a:ea typeface="+mn-ea"/>
              <a:cs typeface="+mn-cs"/>
            </a:rPr>
            <a:t>0.70554</a:t>
          </a:r>
          <a:r>
            <a:rPr lang="ja-JP" altLang="ja-JP" sz="1100">
              <a:solidFill>
                <a:schemeClr val="dk1"/>
              </a:solidFill>
              <a:effectLst/>
              <a:latin typeface="+mn-lt"/>
              <a:ea typeface="+mn-ea"/>
              <a:cs typeface="+mn-cs"/>
            </a:rPr>
            <a:t>で対前年度比</a:t>
          </a:r>
          <a:r>
            <a:rPr lang="en-US" altLang="ja-JP" sz="1100">
              <a:solidFill>
                <a:schemeClr val="dk1"/>
              </a:solidFill>
              <a:effectLst/>
              <a:latin typeface="+mn-lt"/>
              <a:ea typeface="+mn-ea"/>
              <a:cs typeface="+mn-cs"/>
            </a:rPr>
            <a:t>+0.01035</a:t>
          </a:r>
          <a:r>
            <a:rPr lang="ja-JP" altLang="ja-JP" sz="1100">
              <a:solidFill>
                <a:schemeClr val="dk1"/>
              </a:solidFill>
              <a:effectLst/>
              <a:latin typeface="+mn-lt"/>
              <a:ea typeface="+mn-ea"/>
              <a:cs typeface="+mn-cs"/>
            </a:rPr>
            <a:t>ポイントとなった。これは、平成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年度において基準財政収入額は</a:t>
          </a:r>
          <a:r>
            <a:rPr lang="en-US" altLang="ja-JP" sz="1100">
              <a:solidFill>
                <a:schemeClr val="dk1"/>
              </a:solidFill>
              <a:effectLst/>
              <a:latin typeface="+mn-lt"/>
              <a:ea typeface="+mn-ea"/>
              <a:cs typeface="+mn-cs"/>
            </a:rPr>
            <a:t>9,294,593</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496,419</a:t>
          </a:r>
          <a:r>
            <a:rPr lang="ja-JP" altLang="ja-JP" sz="1100">
              <a:solidFill>
                <a:schemeClr val="dk1"/>
              </a:solidFill>
              <a:effectLst/>
              <a:latin typeface="+mn-lt"/>
              <a:ea typeface="+mn-ea"/>
              <a:cs typeface="+mn-cs"/>
            </a:rPr>
            <a:t>千円）となり、基準財政需要額においても</a:t>
          </a:r>
          <a:r>
            <a:rPr lang="en-US" altLang="ja-JP" sz="1100">
              <a:solidFill>
                <a:schemeClr val="dk1"/>
              </a:solidFill>
              <a:effectLst/>
              <a:latin typeface="+mn-lt"/>
              <a:ea typeface="+mn-ea"/>
              <a:cs typeface="+mn-cs"/>
            </a:rPr>
            <a:t>12,955,230</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+489,532</a:t>
          </a:r>
          <a:r>
            <a:rPr lang="ja-JP" altLang="ja-JP" sz="1100">
              <a:solidFill>
                <a:schemeClr val="dk1"/>
              </a:solidFill>
              <a:effectLst/>
              <a:latin typeface="+mn-lt"/>
              <a:ea typeface="+mn-ea"/>
              <a:cs typeface="+mn-cs"/>
            </a:rPr>
            <a:t>千円）となったことによる。本市の基準財政収入額はピーク時である平成</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で</a:t>
          </a:r>
          <a:r>
            <a:rPr lang="ja-JP" altLang="ja-JP" sz="1100">
              <a:solidFill>
                <a:schemeClr val="dk1"/>
              </a:solidFill>
              <a:effectLst/>
              <a:latin typeface="+mn-lt"/>
              <a:ea typeface="+mn-ea"/>
              <a:cs typeface="+mn-cs"/>
            </a:rPr>
            <a:t>約</a:t>
          </a:r>
          <a:r>
            <a:rPr lang="en-US" altLang="ja-JP" sz="1100">
              <a:solidFill>
                <a:schemeClr val="dk1"/>
              </a:solidFill>
              <a:effectLst/>
              <a:latin typeface="+mn-lt"/>
              <a:ea typeface="+mn-ea"/>
              <a:cs typeface="+mn-cs"/>
            </a:rPr>
            <a:t>96</a:t>
          </a:r>
          <a:r>
            <a:rPr lang="ja-JP" altLang="ja-JP" sz="1100">
              <a:solidFill>
                <a:schemeClr val="dk1"/>
              </a:solidFill>
              <a:effectLst/>
              <a:latin typeface="+mn-lt"/>
              <a:ea typeface="+mn-ea"/>
              <a:cs typeface="+mn-cs"/>
            </a:rPr>
            <a:t>億円</a:t>
          </a:r>
          <a:r>
            <a:rPr lang="ja-JP" altLang="en-US" sz="1100">
              <a:solidFill>
                <a:schemeClr val="dk1"/>
              </a:solidFill>
              <a:effectLst/>
              <a:latin typeface="+mn-lt"/>
              <a:ea typeface="+mn-ea"/>
              <a:cs typeface="+mn-cs"/>
            </a:rPr>
            <a:t>だったのに対し、平成</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年度では約</a:t>
          </a:r>
          <a:r>
            <a:rPr lang="en-US" altLang="ja-JP" sz="1100">
              <a:solidFill>
                <a:schemeClr val="dk1"/>
              </a:solidFill>
              <a:effectLst/>
              <a:latin typeface="+mn-lt"/>
              <a:ea typeface="+mn-ea"/>
              <a:cs typeface="+mn-cs"/>
            </a:rPr>
            <a:t>93</a:t>
          </a:r>
          <a:r>
            <a:rPr lang="ja-JP" altLang="ja-JP" sz="1100">
              <a:solidFill>
                <a:schemeClr val="dk1"/>
              </a:solidFill>
              <a:effectLst/>
              <a:latin typeface="+mn-lt"/>
              <a:ea typeface="+mn-ea"/>
              <a:cs typeface="+mn-cs"/>
            </a:rPr>
            <a:t>億円</a:t>
          </a:r>
          <a:r>
            <a:rPr lang="ja-JP" altLang="en-US" sz="1100">
              <a:solidFill>
                <a:schemeClr val="dk1"/>
              </a:solidFill>
              <a:effectLst/>
              <a:latin typeface="+mn-lt"/>
              <a:ea typeface="+mn-ea"/>
              <a:cs typeface="+mn-cs"/>
            </a:rPr>
            <a:t>と差は縮まってはきているものの、地方消費税交付金を除き、</a:t>
          </a:r>
          <a:r>
            <a:rPr lang="ja-JP" altLang="ja-JP" sz="1100">
              <a:solidFill>
                <a:schemeClr val="dk1"/>
              </a:solidFill>
              <a:effectLst/>
              <a:latin typeface="+mn-lt"/>
              <a:ea typeface="+mn-ea"/>
              <a:cs typeface="+mn-cs"/>
            </a:rPr>
            <a:t>全体</a:t>
          </a:r>
          <a:r>
            <a:rPr lang="ja-JP" altLang="en-US" sz="1100">
              <a:solidFill>
                <a:schemeClr val="dk1"/>
              </a:solidFill>
              <a:effectLst/>
              <a:latin typeface="+mn-lt"/>
              <a:ea typeface="+mn-ea"/>
              <a:cs typeface="+mn-cs"/>
            </a:rPr>
            <a:t>的には</a:t>
          </a:r>
          <a:r>
            <a:rPr lang="ja-JP" altLang="ja-JP" sz="1100">
              <a:solidFill>
                <a:schemeClr val="dk1"/>
              </a:solidFill>
              <a:effectLst/>
              <a:latin typeface="+mn-lt"/>
              <a:ea typeface="+mn-ea"/>
              <a:cs typeface="+mn-cs"/>
            </a:rPr>
            <a:t>減少傾向</a:t>
          </a:r>
          <a:r>
            <a:rPr lang="ja-JP" altLang="en-US" sz="1100">
              <a:solidFill>
                <a:schemeClr val="dk1"/>
              </a:solidFill>
              <a:effectLst/>
              <a:latin typeface="+mn-lt"/>
              <a:ea typeface="+mn-ea"/>
              <a:cs typeface="+mn-cs"/>
            </a:rPr>
            <a:t>であるため</a:t>
          </a:r>
          <a:r>
            <a:rPr lang="ja-JP" altLang="ja-JP" sz="1100" b="0" i="0" baseline="0">
              <a:solidFill>
                <a:schemeClr val="dk1"/>
              </a:solidFill>
              <a:effectLst/>
              <a:latin typeface="+mn-lt"/>
              <a:ea typeface="+mn-ea"/>
              <a:cs typeface="+mn-cs"/>
            </a:rPr>
            <a:t>、市税の公平かつ適正な賦課及び徴収による歳入の確保に努める。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102870</xdr:rowOff>
    </xdr:from>
    <xdr:to>
      <xdr:col>7</xdr:col>
      <xdr:colOff>152400</xdr:colOff>
      <xdr:row>40</xdr:row>
      <xdr:rowOff>127000</xdr:rowOff>
    </xdr:to>
    <xdr:cxnSp macro="">
      <xdr:nvCxnSpPr>
        <xdr:cNvPr id="66" name="直線コネクタ 65"/>
        <xdr:cNvCxnSpPr/>
      </xdr:nvCxnSpPr>
      <xdr:spPr>
        <a:xfrm flipV="1">
          <a:off x="4114800" y="69608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24147</xdr:rowOff>
    </xdr:from>
    <xdr:ext cx="762000" cy="259045"/>
    <xdr:sp macro="" textlink="">
      <xdr:nvSpPr>
        <xdr:cNvPr id="67" name="財政力平均値テキスト"/>
        <xdr:cNvSpPr txBox="1"/>
      </xdr:nvSpPr>
      <xdr:spPr>
        <a:xfrm>
          <a:off x="5041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151130</xdr:rowOff>
    </xdr:to>
    <xdr:cxnSp macro="">
      <xdr:nvCxnSpPr>
        <xdr:cNvPr id="69" name="直線コネクタ 68"/>
        <xdr:cNvCxnSpPr/>
      </xdr:nvCxnSpPr>
      <xdr:spPr>
        <a:xfrm flipV="1">
          <a:off x="3225800" y="698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160037</xdr:rowOff>
    </xdr:from>
    <xdr:ext cx="736600" cy="259045"/>
    <xdr:sp macro="" textlink="">
      <xdr:nvSpPr>
        <xdr:cNvPr id="71" name="テキスト ボックス 70"/>
        <xdr:cNvSpPr txBox="1"/>
      </xdr:nvSpPr>
      <xdr:spPr>
        <a:xfrm>
          <a:off x="3733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151130</xdr:rowOff>
    </xdr:from>
    <xdr:to>
      <xdr:col>4</xdr:col>
      <xdr:colOff>482600</xdr:colOff>
      <xdr:row>40</xdr:row>
      <xdr:rowOff>151130</xdr:rowOff>
    </xdr:to>
    <xdr:cxnSp macro="">
      <xdr:nvCxnSpPr>
        <xdr:cNvPr id="72" name="直線コネクタ 71"/>
        <xdr:cNvCxnSpPr/>
      </xdr:nvCxnSpPr>
      <xdr:spPr>
        <a:xfrm>
          <a:off x="2336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102870</xdr:rowOff>
    </xdr:from>
    <xdr:to>
      <xdr:col>3</xdr:col>
      <xdr:colOff>279400</xdr:colOff>
      <xdr:row>40</xdr:row>
      <xdr:rowOff>151130</xdr:rowOff>
    </xdr:to>
    <xdr:cxnSp macro="">
      <xdr:nvCxnSpPr>
        <xdr:cNvPr id="75" name="直線コネクタ 74"/>
        <xdr:cNvCxnSpPr/>
      </xdr:nvCxnSpPr>
      <xdr:spPr>
        <a:xfrm>
          <a:off x="1447800" y="69608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79" name="テキスト ボックス 78"/>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85" name="円/楕円 84"/>
        <xdr:cNvSpPr/>
      </xdr:nvSpPr>
      <xdr:spPr>
        <a:xfrm>
          <a:off x="4902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68597</xdr:rowOff>
    </xdr:from>
    <xdr:ext cx="762000" cy="259045"/>
    <xdr:sp macro="" textlink="">
      <xdr:nvSpPr>
        <xdr:cNvPr id="86" name="財政力該当値テキスト"/>
        <xdr:cNvSpPr txBox="1"/>
      </xdr:nvSpPr>
      <xdr:spPr>
        <a:xfrm>
          <a:off x="5041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7" name="円/楕円 86"/>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88" name="テキスト ボックス 87"/>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100330</xdr:rowOff>
    </xdr:from>
    <xdr:to>
      <xdr:col>4</xdr:col>
      <xdr:colOff>533400</xdr:colOff>
      <xdr:row>41</xdr:row>
      <xdr:rowOff>30480</xdr:rowOff>
    </xdr:to>
    <xdr:sp macro="" textlink="">
      <xdr:nvSpPr>
        <xdr:cNvPr id="89" name="円/楕円 88"/>
        <xdr:cNvSpPr/>
      </xdr:nvSpPr>
      <xdr:spPr>
        <a:xfrm>
          <a:off x="3175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40657</xdr:rowOff>
    </xdr:from>
    <xdr:ext cx="762000" cy="259045"/>
    <xdr:sp macro="" textlink="">
      <xdr:nvSpPr>
        <xdr:cNvPr id="90" name="テキスト ボックス 89"/>
        <xdr:cNvSpPr txBox="1"/>
      </xdr:nvSpPr>
      <xdr:spPr>
        <a:xfrm>
          <a:off x="2844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100330</xdr:rowOff>
    </xdr:from>
    <xdr:to>
      <xdr:col>3</xdr:col>
      <xdr:colOff>330200</xdr:colOff>
      <xdr:row>41</xdr:row>
      <xdr:rowOff>30480</xdr:rowOff>
    </xdr:to>
    <xdr:sp macro="" textlink="">
      <xdr:nvSpPr>
        <xdr:cNvPr id="91" name="円/楕円 90"/>
        <xdr:cNvSpPr/>
      </xdr:nvSpPr>
      <xdr:spPr>
        <a:xfrm>
          <a:off x="2286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40657</xdr:rowOff>
    </xdr:from>
    <xdr:ext cx="762000" cy="259045"/>
    <xdr:sp macro="" textlink="">
      <xdr:nvSpPr>
        <xdr:cNvPr id="92" name="テキスト ボックス 91"/>
        <xdr:cNvSpPr txBox="1"/>
      </xdr:nvSpPr>
      <xdr:spPr>
        <a:xfrm>
          <a:off x="1955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52070</xdr:rowOff>
    </xdr:from>
    <xdr:to>
      <xdr:col>2</xdr:col>
      <xdr:colOff>127000</xdr:colOff>
      <xdr:row>40</xdr:row>
      <xdr:rowOff>153670</xdr:rowOff>
    </xdr:to>
    <xdr:sp macro="" textlink="">
      <xdr:nvSpPr>
        <xdr:cNvPr id="93" name="円/楕円 92"/>
        <xdr:cNvSpPr/>
      </xdr:nvSpPr>
      <xdr:spPr>
        <a:xfrm>
          <a:off x="1397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163847</xdr:rowOff>
    </xdr:from>
    <xdr:ext cx="762000" cy="259045"/>
    <xdr:sp macro="" textlink="">
      <xdr:nvSpPr>
        <xdr:cNvPr id="94" name="テキスト ボックス 93"/>
        <xdr:cNvSpPr txBox="1"/>
      </xdr:nvSpPr>
      <xdr:spPr>
        <a:xfrm>
          <a:off x="1066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経常収支比率は、平成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年度では</a:t>
          </a:r>
          <a:r>
            <a:rPr lang="en-US" altLang="ja-JP" sz="1100">
              <a:solidFill>
                <a:schemeClr val="dk1"/>
              </a:solidFill>
              <a:effectLst/>
              <a:latin typeface="+mn-lt"/>
              <a:ea typeface="+mn-ea"/>
              <a:cs typeface="+mn-cs"/>
            </a:rPr>
            <a:t>97.7</a:t>
          </a:r>
          <a:r>
            <a:rPr lang="ja-JP" altLang="ja-JP" sz="1100">
              <a:solidFill>
                <a:schemeClr val="dk1"/>
              </a:solidFill>
              <a:effectLst/>
              <a:latin typeface="+mn-lt"/>
              <a:ea typeface="+mn-ea"/>
              <a:cs typeface="+mn-cs"/>
            </a:rPr>
            <a:t>％となり対前年度比</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ポイント改善したが、依然硬直した財政状況が続いている。経常経費充当一般財源等が</a:t>
          </a:r>
          <a:r>
            <a:rPr lang="en-US" altLang="ja-JP" sz="1100">
              <a:solidFill>
                <a:schemeClr val="dk1"/>
              </a:solidFill>
              <a:effectLst/>
              <a:latin typeface="+mn-lt"/>
              <a:ea typeface="+mn-ea"/>
              <a:cs typeface="+mn-cs"/>
            </a:rPr>
            <a:t>17,031,747</a:t>
          </a:r>
          <a:r>
            <a:rPr lang="ja-JP" altLang="ja-JP" sz="1100">
              <a:solidFill>
                <a:schemeClr val="dk1"/>
              </a:solidFill>
              <a:effectLst/>
              <a:latin typeface="+mn-lt"/>
              <a:ea typeface="+mn-ea"/>
              <a:cs typeface="+mn-cs"/>
            </a:rPr>
            <a:t>千円と対前年度比</a:t>
          </a:r>
          <a:r>
            <a:rPr lang="en-US" altLang="ja-JP" sz="1100">
              <a:solidFill>
                <a:schemeClr val="dk1"/>
              </a:solidFill>
              <a:effectLst/>
              <a:latin typeface="+mn-lt"/>
              <a:ea typeface="+mn-ea"/>
              <a:cs typeface="+mn-cs"/>
            </a:rPr>
            <a:t>264,969</a:t>
          </a:r>
          <a:r>
            <a:rPr lang="ja-JP" altLang="ja-JP" sz="1100">
              <a:solidFill>
                <a:schemeClr val="dk1"/>
              </a:solidFill>
              <a:effectLst/>
              <a:latin typeface="+mn-lt"/>
              <a:ea typeface="+mn-ea"/>
              <a:cs typeface="+mn-cs"/>
            </a:rPr>
            <a:t>千円の</a:t>
          </a:r>
          <a:r>
            <a:rPr lang="ja-JP" altLang="en-US" sz="1100">
              <a:solidFill>
                <a:schemeClr val="dk1"/>
              </a:solidFill>
              <a:effectLst/>
              <a:latin typeface="+mn-lt"/>
              <a:ea typeface="+mn-ea"/>
              <a:cs typeface="+mn-cs"/>
            </a:rPr>
            <a:t>増と</a:t>
          </a:r>
          <a:r>
            <a:rPr lang="ja-JP" altLang="ja-JP" sz="1100">
              <a:solidFill>
                <a:schemeClr val="dk1"/>
              </a:solidFill>
              <a:effectLst/>
              <a:latin typeface="+mn-lt"/>
              <a:ea typeface="+mn-ea"/>
              <a:cs typeface="+mn-cs"/>
            </a:rPr>
            <a:t>なったのは、主に人件費</a:t>
          </a:r>
          <a:r>
            <a:rPr lang="ja-JP" altLang="en-US" sz="1100">
              <a:solidFill>
                <a:schemeClr val="dk1"/>
              </a:solidFill>
              <a:effectLst/>
              <a:latin typeface="+mn-lt"/>
              <a:ea typeface="+mn-ea"/>
              <a:cs typeface="+mn-cs"/>
            </a:rPr>
            <a:t>である。</a:t>
          </a:r>
          <a:r>
            <a:rPr lang="ja-JP" altLang="ja-JP" sz="1100">
              <a:solidFill>
                <a:schemeClr val="dk1"/>
              </a:solidFill>
              <a:effectLst/>
              <a:latin typeface="+mn-lt"/>
              <a:ea typeface="+mn-ea"/>
              <a:cs typeface="+mn-cs"/>
            </a:rPr>
            <a:t>定年及び普通退職に伴う退職金の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によるものである。経常一般財源等では、市税が</a:t>
          </a:r>
          <a:r>
            <a:rPr lang="en-US" altLang="ja-JP" sz="1100">
              <a:solidFill>
                <a:schemeClr val="dk1"/>
              </a:solidFill>
              <a:effectLst/>
              <a:latin typeface="+mn-lt"/>
              <a:ea typeface="+mn-ea"/>
              <a:cs typeface="+mn-cs"/>
            </a:rPr>
            <a:t>10,342,361</a:t>
          </a:r>
          <a:r>
            <a:rPr lang="ja-JP" altLang="ja-JP" sz="1100">
              <a:solidFill>
                <a:schemeClr val="dk1"/>
              </a:solidFill>
              <a:effectLst/>
              <a:latin typeface="+mn-lt"/>
              <a:ea typeface="+mn-ea"/>
              <a:cs typeface="+mn-cs"/>
            </a:rPr>
            <a:t>千円と対前年度比</a:t>
          </a:r>
          <a:r>
            <a:rPr lang="en-US" altLang="ja-JP" sz="1100">
              <a:solidFill>
                <a:schemeClr val="dk1"/>
              </a:solidFill>
              <a:effectLst/>
              <a:latin typeface="+mn-lt"/>
              <a:ea typeface="+mn-ea"/>
              <a:cs typeface="+mn-cs"/>
            </a:rPr>
            <a:t>6,023</a:t>
          </a:r>
          <a:r>
            <a:rPr lang="ja-JP" altLang="ja-JP" sz="1100">
              <a:solidFill>
                <a:schemeClr val="dk1"/>
              </a:solidFill>
              <a:effectLst/>
              <a:latin typeface="+mn-lt"/>
              <a:ea typeface="+mn-ea"/>
              <a:cs typeface="+mn-cs"/>
            </a:rPr>
            <a:t>円の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となったものの、地方</a:t>
          </a:r>
          <a:r>
            <a:rPr lang="ja-JP" altLang="en-US" sz="1100">
              <a:solidFill>
                <a:schemeClr val="dk1"/>
              </a:solidFill>
              <a:effectLst/>
              <a:latin typeface="+mn-lt"/>
              <a:ea typeface="+mn-ea"/>
              <a:cs typeface="+mn-cs"/>
            </a:rPr>
            <a:t>消費税交付金等が</a:t>
          </a:r>
          <a:r>
            <a:rPr lang="en-US" altLang="ja-JP" sz="1100">
              <a:solidFill>
                <a:schemeClr val="dk1"/>
              </a:solidFill>
              <a:effectLst/>
              <a:latin typeface="+mn-lt"/>
              <a:ea typeface="+mn-ea"/>
              <a:cs typeface="+mn-cs"/>
            </a:rPr>
            <a:t>619,227</a:t>
          </a:r>
          <a:r>
            <a:rPr lang="ja-JP" altLang="ja-JP" sz="1100">
              <a:solidFill>
                <a:schemeClr val="dk1"/>
              </a:solidFill>
              <a:effectLst/>
              <a:latin typeface="+mn-lt"/>
              <a:ea typeface="+mn-ea"/>
              <a:cs typeface="+mn-cs"/>
            </a:rPr>
            <a:t>千円、</a:t>
          </a:r>
          <a:r>
            <a:rPr lang="ja-JP" altLang="en-US" sz="1100">
              <a:solidFill>
                <a:schemeClr val="dk1"/>
              </a:solidFill>
              <a:effectLst/>
              <a:latin typeface="+mn-lt"/>
              <a:ea typeface="+mn-ea"/>
              <a:cs typeface="+mn-cs"/>
            </a:rPr>
            <a:t>株式等譲渡所得割交付金が</a:t>
          </a:r>
          <a:r>
            <a:rPr lang="en-US" altLang="ja-JP" sz="1100">
              <a:solidFill>
                <a:schemeClr val="dk1"/>
              </a:solidFill>
              <a:effectLst/>
              <a:latin typeface="+mn-lt"/>
              <a:ea typeface="+mn-ea"/>
              <a:cs typeface="+mn-cs"/>
            </a:rPr>
            <a:t>28,155</a:t>
          </a:r>
          <a:r>
            <a:rPr lang="ja-JP" altLang="ja-JP" sz="1100">
              <a:solidFill>
                <a:schemeClr val="dk1"/>
              </a:solidFill>
              <a:effectLst/>
              <a:latin typeface="+mn-lt"/>
              <a:ea typeface="+mn-ea"/>
              <a:cs typeface="+mn-cs"/>
            </a:rPr>
            <a:t>千円の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となり、全体として前年度比</a:t>
          </a:r>
          <a:r>
            <a:rPr lang="en-US" altLang="ja-JP" sz="1100">
              <a:solidFill>
                <a:schemeClr val="dk1"/>
              </a:solidFill>
              <a:effectLst/>
              <a:latin typeface="+mn-lt"/>
              <a:ea typeface="+mn-ea"/>
              <a:cs typeface="+mn-cs"/>
            </a:rPr>
            <a:t>625,649</a:t>
          </a:r>
          <a:r>
            <a:rPr lang="ja-JP" altLang="ja-JP" sz="1100">
              <a:solidFill>
                <a:schemeClr val="dk1"/>
              </a:solidFill>
              <a:effectLst/>
              <a:latin typeface="+mn-lt"/>
              <a:ea typeface="+mn-ea"/>
              <a:cs typeface="+mn-cs"/>
            </a:rPr>
            <a:t>千円の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となったものである。今後も硬直した財政状況が続くことが想定されるため</a:t>
          </a:r>
          <a:r>
            <a:rPr lang="ja-JP" altLang="ja-JP" sz="1100" b="0" i="0" baseline="0">
              <a:solidFill>
                <a:schemeClr val="dk1"/>
              </a:solidFill>
              <a:effectLst/>
              <a:latin typeface="+mn-lt"/>
              <a:ea typeface="+mn-ea"/>
              <a:cs typeface="+mn-cs"/>
            </a:rPr>
            <a:t>、引き続き事業費の圧縮等に努める。 </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9253</xdr:rowOff>
    </xdr:from>
    <xdr:to>
      <xdr:col>7</xdr:col>
      <xdr:colOff>152400</xdr:colOff>
      <xdr:row>65</xdr:row>
      <xdr:rowOff>78196</xdr:rowOff>
    </xdr:to>
    <xdr:cxnSp macro="">
      <xdr:nvCxnSpPr>
        <xdr:cNvPr id="131" name="直線コネクタ 130"/>
        <xdr:cNvCxnSpPr/>
      </xdr:nvCxnSpPr>
      <xdr:spPr>
        <a:xfrm flipV="1">
          <a:off x="4114800" y="1115350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75673</xdr:rowOff>
    </xdr:from>
    <xdr:ext cx="762000" cy="259045"/>
    <xdr:sp macro="" textlink="">
      <xdr:nvSpPr>
        <xdr:cNvPr id="132" name="財政構造の弾力性平均値テキスト"/>
        <xdr:cNvSpPr txBox="1"/>
      </xdr:nvSpPr>
      <xdr:spPr>
        <a:xfrm>
          <a:off x="5041900" y="1053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78196</xdr:rowOff>
    </xdr:from>
    <xdr:to>
      <xdr:col>6</xdr:col>
      <xdr:colOff>0</xdr:colOff>
      <xdr:row>65</xdr:row>
      <xdr:rowOff>91984</xdr:rowOff>
    </xdr:to>
    <xdr:cxnSp macro="">
      <xdr:nvCxnSpPr>
        <xdr:cNvPr id="134" name="直線コネクタ 133"/>
        <xdr:cNvCxnSpPr/>
      </xdr:nvCxnSpPr>
      <xdr:spPr>
        <a:xfrm flipV="1">
          <a:off x="3225800" y="1122244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115768</xdr:rowOff>
    </xdr:from>
    <xdr:ext cx="736600" cy="259045"/>
    <xdr:sp macro="" textlink="">
      <xdr:nvSpPr>
        <xdr:cNvPr id="136" name="テキスト ボックス 135"/>
        <xdr:cNvSpPr txBox="1"/>
      </xdr:nvSpPr>
      <xdr:spPr>
        <a:xfrm>
          <a:off x="3733800" y="1040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50619</xdr:rowOff>
    </xdr:from>
    <xdr:to>
      <xdr:col>4</xdr:col>
      <xdr:colOff>482600</xdr:colOff>
      <xdr:row>65</xdr:row>
      <xdr:rowOff>91984</xdr:rowOff>
    </xdr:to>
    <xdr:cxnSp macro="">
      <xdr:nvCxnSpPr>
        <xdr:cNvPr id="137" name="直線コネクタ 136"/>
        <xdr:cNvCxnSpPr/>
      </xdr:nvCxnSpPr>
      <xdr:spPr>
        <a:xfrm>
          <a:off x="2336800" y="11194869"/>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26143</xdr:rowOff>
    </xdr:from>
    <xdr:ext cx="762000" cy="259045"/>
    <xdr:sp macro="" textlink="">
      <xdr:nvSpPr>
        <xdr:cNvPr id="139" name="テキスト ボックス 138"/>
        <xdr:cNvSpPr txBox="1"/>
      </xdr:nvSpPr>
      <xdr:spPr>
        <a:xfrm>
          <a:off x="2844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50619</xdr:rowOff>
    </xdr:from>
    <xdr:to>
      <xdr:col>3</xdr:col>
      <xdr:colOff>279400</xdr:colOff>
      <xdr:row>65</xdr:row>
      <xdr:rowOff>126456</xdr:rowOff>
    </xdr:to>
    <xdr:cxnSp macro="">
      <xdr:nvCxnSpPr>
        <xdr:cNvPr id="140" name="直線コネクタ 139"/>
        <xdr:cNvCxnSpPr/>
      </xdr:nvCxnSpPr>
      <xdr:spPr>
        <a:xfrm flipV="1">
          <a:off x="1447800" y="11194869"/>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67508</xdr:rowOff>
    </xdr:from>
    <xdr:ext cx="762000" cy="259045"/>
    <xdr:sp macro="" textlink="">
      <xdr:nvSpPr>
        <xdr:cNvPr id="142" name="テキスト ボックス 141"/>
        <xdr:cNvSpPr txBox="1"/>
      </xdr:nvSpPr>
      <xdr:spPr>
        <a:xfrm>
          <a:off x="1955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43" name="フローチャート : 判断 142"/>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26143</xdr:rowOff>
    </xdr:from>
    <xdr:ext cx="762000" cy="259045"/>
    <xdr:sp macro="" textlink="">
      <xdr:nvSpPr>
        <xdr:cNvPr id="144" name="テキスト ボックス 143"/>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129903</xdr:rowOff>
    </xdr:from>
    <xdr:to>
      <xdr:col>7</xdr:col>
      <xdr:colOff>203200</xdr:colOff>
      <xdr:row>65</xdr:row>
      <xdr:rowOff>60053</xdr:rowOff>
    </xdr:to>
    <xdr:sp macro="" textlink="">
      <xdr:nvSpPr>
        <xdr:cNvPr id="150" name="円/楕円 149"/>
        <xdr:cNvSpPr/>
      </xdr:nvSpPr>
      <xdr:spPr>
        <a:xfrm>
          <a:off x="4902200" y="111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101980</xdr:rowOff>
    </xdr:from>
    <xdr:ext cx="762000" cy="259045"/>
    <xdr:sp macro="" textlink="">
      <xdr:nvSpPr>
        <xdr:cNvPr id="151" name="財政構造の弾力性該当値テキスト"/>
        <xdr:cNvSpPr txBox="1"/>
      </xdr:nvSpPr>
      <xdr:spPr>
        <a:xfrm>
          <a:off x="5041900" y="1107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27396</xdr:rowOff>
    </xdr:from>
    <xdr:to>
      <xdr:col>6</xdr:col>
      <xdr:colOff>50800</xdr:colOff>
      <xdr:row>65</xdr:row>
      <xdr:rowOff>128996</xdr:rowOff>
    </xdr:to>
    <xdr:sp macro="" textlink="">
      <xdr:nvSpPr>
        <xdr:cNvPr id="152" name="円/楕円 151"/>
        <xdr:cNvSpPr/>
      </xdr:nvSpPr>
      <xdr:spPr>
        <a:xfrm>
          <a:off x="4064000" y="111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113773</xdr:rowOff>
    </xdr:from>
    <xdr:ext cx="736600" cy="259045"/>
    <xdr:sp macro="" textlink="">
      <xdr:nvSpPr>
        <xdr:cNvPr id="153" name="テキスト ボックス 152"/>
        <xdr:cNvSpPr txBox="1"/>
      </xdr:nvSpPr>
      <xdr:spPr>
        <a:xfrm>
          <a:off x="3733800" y="11258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41184</xdr:rowOff>
    </xdr:from>
    <xdr:to>
      <xdr:col>4</xdr:col>
      <xdr:colOff>533400</xdr:colOff>
      <xdr:row>65</xdr:row>
      <xdr:rowOff>142784</xdr:rowOff>
    </xdr:to>
    <xdr:sp macro="" textlink="">
      <xdr:nvSpPr>
        <xdr:cNvPr id="154" name="円/楕円 153"/>
        <xdr:cNvSpPr/>
      </xdr:nvSpPr>
      <xdr:spPr>
        <a:xfrm>
          <a:off x="31750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127561</xdr:rowOff>
    </xdr:from>
    <xdr:ext cx="762000" cy="259045"/>
    <xdr:sp macro="" textlink="">
      <xdr:nvSpPr>
        <xdr:cNvPr id="155" name="テキスト ボックス 154"/>
        <xdr:cNvSpPr txBox="1"/>
      </xdr:nvSpPr>
      <xdr:spPr>
        <a:xfrm>
          <a:off x="2844800" y="1127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171269</xdr:rowOff>
    </xdr:from>
    <xdr:to>
      <xdr:col>3</xdr:col>
      <xdr:colOff>330200</xdr:colOff>
      <xdr:row>65</xdr:row>
      <xdr:rowOff>101419</xdr:rowOff>
    </xdr:to>
    <xdr:sp macro="" textlink="">
      <xdr:nvSpPr>
        <xdr:cNvPr id="156" name="円/楕円 155"/>
        <xdr:cNvSpPr/>
      </xdr:nvSpPr>
      <xdr:spPr>
        <a:xfrm>
          <a:off x="2286000" y="1114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86196</xdr:rowOff>
    </xdr:from>
    <xdr:ext cx="762000" cy="259045"/>
    <xdr:sp macro="" textlink="">
      <xdr:nvSpPr>
        <xdr:cNvPr id="157" name="テキスト ボックス 156"/>
        <xdr:cNvSpPr txBox="1"/>
      </xdr:nvSpPr>
      <xdr:spPr>
        <a:xfrm>
          <a:off x="1955800" y="1123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75656</xdr:rowOff>
    </xdr:from>
    <xdr:to>
      <xdr:col>2</xdr:col>
      <xdr:colOff>127000</xdr:colOff>
      <xdr:row>66</xdr:row>
      <xdr:rowOff>5806</xdr:rowOff>
    </xdr:to>
    <xdr:sp macro="" textlink="">
      <xdr:nvSpPr>
        <xdr:cNvPr id="158" name="円/楕円 157"/>
        <xdr:cNvSpPr/>
      </xdr:nvSpPr>
      <xdr:spPr>
        <a:xfrm>
          <a:off x="1397000" y="112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162033</xdr:rowOff>
    </xdr:from>
    <xdr:ext cx="762000" cy="259045"/>
    <xdr:sp macro="" textlink="">
      <xdr:nvSpPr>
        <xdr:cNvPr id="159" name="テキスト ボックス 158"/>
        <xdr:cNvSpPr txBox="1"/>
      </xdr:nvSpPr>
      <xdr:spPr>
        <a:xfrm>
          <a:off x="1066800" y="1130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[92,029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全国・大阪府・類似団体に比べていずれも下回っている。</a:t>
          </a:r>
          <a:endParaRPr kumimoji="1" lang="en-US" altLang="ja-JP" sz="1100">
            <a:latin typeface="ＭＳ Ｐゴシック"/>
          </a:endParaRPr>
        </a:p>
        <a:p>
          <a:r>
            <a:rPr kumimoji="1" lang="ja-JP" altLang="en-US" sz="1100">
              <a:latin typeface="ＭＳ Ｐゴシック"/>
            </a:rPr>
            <a:t>　人件費については、職員数の削減、職員給与の抑制や各種手当等の見直しによるものである。今後も引き続き、この水準を維持するよう職員数の適正な管理に努めるものである。</a:t>
          </a:r>
          <a:endParaRPr kumimoji="1" lang="en-US" altLang="ja-JP" sz="1100">
            <a:latin typeface="ＭＳ Ｐゴシック"/>
          </a:endParaRPr>
        </a:p>
        <a:p>
          <a:r>
            <a:rPr kumimoji="1" lang="ja-JP" altLang="en-US" sz="1100">
              <a:latin typeface="ＭＳ Ｐゴシック"/>
            </a:rPr>
            <a:t>　物件費については、今後も事業費の圧縮に努める。</a:t>
          </a:r>
          <a:endParaRPr kumimoji="1" lang="en-US" altLang="ja-JP" sz="1100">
            <a:latin typeface="ＭＳ Ｐゴシック"/>
          </a:endParaRPr>
        </a:p>
        <a:p>
          <a:endParaRPr kumimoji="1" lang="en-US" altLang="ja-JP" sz="1100">
            <a:latin typeface="ＭＳ Ｐゴシック"/>
          </a:endParaRPr>
        </a:p>
        <a:p>
          <a:endParaRPr kumimoji="1" lang="ja-JP" altLang="en-US" sz="11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120045</xdr:rowOff>
    </xdr:from>
    <xdr:to>
      <xdr:col>7</xdr:col>
      <xdr:colOff>152400</xdr:colOff>
      <xdr:row>82</xdr:row>
      <xdr:rowOff>171134</xdr:rowOff>
    </xdr:to>
    <xdr:cxnSp macro="">
      <xdr:nvCxnSpPr>
        <xdr:cNvPr id="194" name="直線コネクタ 193"/>
        <xdr:cNvCxnSpPr/>
      </xdr:nvCxnSpPr>
      <xdr:spPr>
        <a:xfrm>
          <a:off x="4114800" y="14178945"/>
          <a:ext cx="838200" cy="5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108450</xdr:rowOff>
    </xdr:from>
    <xdr:ext cx="762000" cy="259045"/>
    <xdr:sp macro="" textlink="">
      <xdr:nvSpPr>
        <xdr:cNvPr id="195" name="人件費・物件費等の状況平均値テキスト"/>
        <xdr:cNvSpPr txBox="1"/>
      </xdr:nvSpPr>
      <xdr:spPr>
        <a:xfrm>
          <a:off x="5041900" y="1433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47614</xdr:rowOff>
    </xdr:from>
    <xdr:to>
      <xdr:col>6</xdr:col>
      <xdr:colOff>0</xdr:colOff>
      <xdr:row>82</xdr:row>
      <xdr:rowOff>120045</xdr:rowOff>
    </xdr:to>
    <xdr:cxnSp macro="">
      <xdr:nvCxnSpPr>
        <xdr:cNvPr id="197" name="直線コネクタ 196"/>
        <xdr:cNvCxnSpPr/>
      </xdr:nvCxnSpPr>
      <xdr:spPr>
        <a:xfrm>
          <a:off x="3225800" y="14106514"/>
          <a:ext cx="889000" cy="7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84915</xdr:rowOff>
    </xdr:from>
    <xdr:ext cx="736600" cy="259045"/>
    <xdr:sp macro="" textlink="">
      <xdr:nvSpPr>
        <xdr:cNvPr id="199" name="テキスト ボックス 198"/>
        <xdr:cNvSpPr txBox="1"/>
      </xdr:nvSpPr>
      <xdr:spPr>
        <a:xfrm>
          <a:off x="3733800" y="14658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47614</xdr:rowOff>
    </xdr:from>
    <xdr:to>
      <xdr:col>4</xdr:col>
      <xdr:colOff>482600</xdr:colOff>
      <xdr:row>82</xdr:row>
      <xdr:rowOff>71946</xdr:rowOff>
    </xdr:to>
    <xdr:cxnSp macro="">
      <xdr:nvCxnSpPr>
        <xdr:cNvPr id="200" name="直線コネクタ 199"/>
        <xdr:cNvCxnSpPr/>
      </xdr:nvCxnSpPr>
      <xdr:spPr>
        <a:xfrm flipV="1">
          <a:off x="2336800" y="14106514"/>
          <a:ext cx="889000" cy="2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71711</xdr:rowOff>
    </xdr:from>
    <xdr:ext cx="762000" cy="259045"/>
    <xdr:sp macro="" textlink="">
      <xdr:nvSpPr>
        <xdr:cNvPr id="202" name="テキスト ボックス 201"/>
        <xdr:cNvSpPr txBox="1"/>
      </xdr:nvSpPr>
      <xdr:spPr>
        <a:xfrm>
          <a:off x="2844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71946</xdr:rowOff>
    </xdr:from>
    <xdr:to>
      <xdr:col>3</xdr:col>
      <xdr:colOff>279400</xdr:colOff>
      <xdr:row>82</xdr:row>
      <xdr:rowOff>124186</xdr:rowOff>
    </xdr:to>
    <xdr:cxnSp macro="">
      <xdr:nvCxnSpPr>
        <xdr:cNvPr id="203" name="直線コネクタ 202"/>
        <xdr:cNvCxnSpPr/>
      </xdr:nvCxnSpPr>
      <xdr:spPr>
        <a:xfrm flipV="1">
          <a:off x="1447800" y="14130846"/>
          <a:ext cx="889000" cy="5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51495</xdr:rowOff>
    </xdr:from>
    <xdr:ext cx="762000" cy="259045"/>
    <xdr:sp macro="" textlink="">
      <xdr:nvSpPr>
        <xdr:cNvPr id="205" name="テキスト ボックス 204"/>
        <xdr:cNvSpPr txBox="1"/>
      </xdr:nvSpPr>
      <xdr:spPr>
        <a:xfrm>
          <a:off x="1955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152936</xdr:rowOff>
    </xdr:from>
    <xdr:to>
      <xdr:col>2</xdr:col>
      <xdr:colOff>127000</xdr:colOff>
      <xdr:row>85</xdr:row>
      <xdr:rowOff>83086</xdr:rowOff>
    </xdr:to>
    <xdr:sp macro="" textlink="">
      <xdr:nvSpPr>
        <xdr:cNvPr id="206" name="フローチャート : 判断 205"/>
        <xdr:cNvSpPr/>
      </xdr:nvSpPr>
      <xdr:spPr>
        <a:xfrm>
          <a:off x="1397000" y="145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67863</xdr:rowOff>
    </xdr:from>
    <xdr:ext cx="762000" cy="259045"/>
    <xdr:sp macro="" textlink="">
      <xdr:nvSpPr>
        <xdr:cNvPr id="207" name="テキスト ボックス 206"/>
        <xdr:cNvSpPr txBox="1"/>
      </xdr:nvSpPr>
      <xdr:spPr>
        <a:xfrm>
          <a:off x="1066800" y="146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120334</xdr:rowOff>
    </xdr:from>
    <xdr:to>
      <xdr:col>7</xdr:col>
      <xdr:colOff>203200</xdr:colOff>
      <xdr:row>83</xdr:row>
      <xdr:rowOff>50484</xdr:rowOff>
    </xdr:to>
    <xdr:sp macro="" textlink="">
      <xdr:nvSpPr>
        <xdr:cNvPr id="213" name="円/楕円 212"/>
        <xdr:cNvSpPr/>
      </xdr:nvSpPr>
      <xdr:spPr>
        <a:xfrm>
          <a:off x="4902200" y="1417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136861</xdr:rowOff>
    </xdr:from>
    <xdr:ext cx="762000" cy="259045"/>
    <xdr:sp macro="" textlink="">
      <xdr:nvSpPr>
        <xdr:cNvPr id="214" name="人件費・物件費等の状況該当値テキスト"/>
        <xdr:cNvSpPr txBox="1"/>
      </xdr:nvSpPr>
      <xdr:spPr>
        <a:xfrm>
          <a:off x="5041900" y="1402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92,029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69245</xdr:rowOff>
    </xdr:from>
    <xdr:to>
      <xdr:col>6</xdr:col>
      <xdr:colOff>50800</xdr:colOff>
      <xdr:row>82</xdr:row>
      <xdr:rowOff>170845</xdr:rowOff>
    </xdr:to>
    <xdr:sp macro="" textlink="">
      <xdr:nvSpPr>
        <xdr:cNvPr id="215" name="円/楕円 214"/>
        <xdr:cNvSpPr/>
      </xdr:nvSpPr>
      <xdr:spPr>
        <a:xfrm>
          <a:off x="4064000" y="1412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9572</xdr:rowOff>
    </xdr:from>
    <xdr:ext cx="736600" cy="259045"/>
    <xdr:sp macro="" textlink="">
      <xdr:nvSpPr>
        <xdr:cNvPr id="216" name="テキスト ボックス 215"/>
        <xdr:cNvSpPr txBox="1"/>
      </xdr:nvSpPr>
      <xdr:spPr>
        <a:xfrm>
          <a:off x="3733800" y="13897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88,218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168264</xdr:rowOff>
    </xdr:from>
    <xdr:to>
      <xdr:col>4</xdr:col>
      <xdr:colOff>533400</xdr:colOff>
      <xdr:row>82</xdr:row>
      <xdr:rowOff>98414</xdr:rowOff>
    </xdr:to>
    <xdr:sp macro="" textlink="">
      <xdr:nvSpPr>
        <xdr:cNvPr id="217" name="円/楕円 216"/>
        <xdr:cNvSpPr/>
      </xdr:nvSpPr>
      <xdr:spPr>
        <a:xfrm>
          <a:off x="3175000" y="1405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108591</xdr:rowOff>
    </xdr:from>
    <xdr:ext cx="762000" cy="259045"/>
    <xdr:sp macro="" textlink="">
      <xdr:nvSpPr>
        <xdr:cNvPr id="218" name="テキスト ボックス 217"/>
        <xdr:cNvSpPr txBox="1"/>
      </xdr:nvSpPr>
      <xdr:spPr>
        <a:xfrm>
          <a:off x="2844800" y="1382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82,815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21146</xdr:rowOff>
    </xdr:from>
    <xdr:to>
      <xdr:col>3</xdr:col>
      <xdr:colOff>330200</xdr:colOff>
      <xdr:row>82</xdr:row>
      <xdr:rowOff>122746</xdr:rowOff>
    </xdr:to>
    <xdr:sp macro="" textlink="">
      <xdr:nvSpPr>
        <xdr:cNvPr id="219" name="円/楕円 218"/>
        <xdr:cNvSpPr/>
      </xdr:nvSpPr>
      <xdr:spPr>
        <a:xfrm>
          <a:off x="2286000" y="1408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132923</xdr:rowOff>
    </xdr:from>
    <xdr:ext cx="762000" cy="259045"/>
    <xdr:sp macro="" textlink="">
      <xdr:nvSpPr>
        <xdr:cNvPr id="220" name="テキスト ボックス 219"/>
        <xdr:cNvSpPr txBox="1"/>
      </xdr:nvSpPr>
      <xdr:spPr>
        <a:xfrm>
          <a:off x="1955800" y="1384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84,630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73386</xdr:rowOff>
    </xdr:from>
    <xdr:to>
      <xdr:col>2</xdr:col>
      <xdr:colOff>127000</xdr:colOff>
      <xdr:row>83</xdr:row>
      <xdr:rowOff>3536</xdr:rowOff>
    </xdr:to>
    <xdr:sp macro="" textlink="">
      <xdr:nvSpPr>
        <xdr:cNvPr id="221" name="円/楕円 220"/>
        <xdr:cNvSpPr/>
      </xdr:nvSpPr>
      <xdr:spPr>
        <a:xfrm>
          <a:off x="1397000" y="14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13713</xdr:rowOff>
    </xdr:from>
    <xdr:ext cx="762000" cy="259045"/>
    <xdr:sp macro="" textlink="">
      <xdr:nvSpPr>
        <xdr:cNvPr id="222" name="テキスト ボックス 221"/>
        <xdr:cNvSpPr txBox="1"/>
      </xdr:nvSpPr>
      <xdr:spPr>
        <a:xfrm>
          <a:off x="1066800" y="13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88,527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高齢・高給者の退職や経験年数層内の職員分布が変わり、給料月額の低い者で経験年数階層が構成されるようになるなどの原因により、平成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年度頃までは低下傾向にあった。平成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年度（Ｈ</a:t>
          </a:r>
          <a:r>
            <a:rPr lang="en-US" altLang="ja-JP" sz="1100">
              <a:solidFill>
                <a:schemeClr val="dk1"/>
              </a:solidFill>
              <a:effectLst/>
              <a:latin typeface="+mn-lt"/>
              <a:ea typeface="+mn-ea"/>
              <a:cs typeface="+mn-cs"/>
            </a:rPr>
            <a:t>24.4.1</a:t>
          </a:r>
          <a:r>
            <a:rPr lang="ja-JP" altLang="ja-JP" sz="1100">
              <a:solidFill>
                <a:schemeClr val="dk1"/>
              </a:solidFill>
              <a:effectLst/>
              <a:latin typeface="+mn-lt"/>
              <a:ea typeface="+mn-ea"/>
              <a:cs typeface="+mn-cs"/>
            </a:rPr>
            <a:t>現在）・</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年度（Ｈ</a:t>
          </a:r>
          <a:r>
            <a:rPr lang="en-US" altLang="ja-JP" sz="1100">
              <a:solidFill>
                <a:schemeClr val="dk1"/>
              </a:solidFill>
              <a:effectLst/>
              <a:latin typeface="+mn-lt"/>
              <a:ea typeface="+mn-ea"/>
              <a:cs typeface="+mn-cs"/>
            </a:rPr>
            <a:t>25.4.1</a:t>
          </a:r>
          <a:r>
            <a:rPr lang="ja-JP" altLang="ja-JP" sz="1100">
              <a:solidFill>
                <a:schemeClr val="dk1"/>
              </a:solidFill>
              <a:effectLst/>
              <a:latin typeface="+mn-lt"/>
              <a:ea typeface="+mn-ea"/>
              <a:cs typeface="+mn-cs"/>
            </a:rPr>
            <a:t>現在）は、国家公務員の給与特例減額の影響を受けて指数は</a:t>
          </a:r>
          <a:r>
            <a:rPr lang="en-US" altLang="ja-JP" sz="1100">
              <a:solidFill>
                <a:schemeClr val="dk1"/>
              </a:solidFill>
              <a:effectLst/>
              <a:latin typeface="+mn-lt"/>
              <a:ea typeface="+mn-ea"/>
              <a:cs typeface="+mn-cs"/>
            </a:rPr>
            <a:t>100</a:t>
          </a:r>
          <a:r>
            <a:rPr lang="ja-JP" altLang="ja-JP" sz="1100">
              <a:solidFill>
                <a:schemeClr val="dk1"/>
              </a:solidFill>
              <a:effectLst/>
              <a:latin typeface="+mn-lt"/>
              <a:ea typeface="+mn-ea"/>
              <a:cs typeface="+mn-cs"/>
            </a:rPr>
            <a:t>を超える結果となったが、平成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年度（Ｈ</a:t>
          </a:r>
          <a:r>
            <a:rPr lang="en-US" altLang="ja-JP" sz="1100">
              <a:solidFill>
                <a:schemeClr val="dk1"/>
              </a:solidFill>
              <a:effectLst/>
              <a:latin typeface="+mn-lt"/>
              <a:ea typeface="+mn-ea"/>
              <a:cs typeface="+mn-cs"/>
            </a:rPr>
            <a:t>25.7.1</a:t>
          </a:r>
          <a:r>
            <a:rPr lang="ja-JP" altLang="ja-JP" sz="1100">
              <a:solidFill>
                <a:schemeClr val="dk1"/>
              </a:solidFill>
              <a:effectLst/>
              <a:latin typeface="+mn-lt"/>
              <a:ea typeface="+mn-ea"/>
              <a:cs typeface="+mn-cs"/>
            </a:rPr>
            <a:t>現在）は、国家公務員の給与特例減額と同等の減額を実施したことにより、指数は</a:t>
          </a:r>
          <a:r>
            <a:rPr lang="en-US" altLang="ja-JP" sz="1100">
              <a:solidFill>
                <a:schemeClr val="dk1"/>
              </a:solidFill>
              <a:effectLst/>
              <a:latin typeface="+mn-lt"/>
              <a:ea typeface="+mn-ea"/>
              <a:cs typeface="+mn-cs"/>
            </a:rPr>
            <a:t>99.1</a:t>
          </a:r>
          <a:r>
            <a:rPr lang="ja-JP" altLang="ja-JP" sz="1100">
              <a:solidFill>
                <a:schemeClr val="dk1"/>
              </a:solidFill>
              <a:effectLst/>
              <a:latin typeface="+mn-lt"/>
              <a:ea typeface="+mn-ea"/>
              <a:cs typeface="+mn-cs"/>
            </a:rPr>
            <a:t>となり、Ｈ</a:t>
          </a:r>
          <a:r>
            <a:rPr lang="en-US" altLang="ja-JP" sz="1100">
              <a:solidFill>
                <a:schemeClr val="dk1"/>
              </a:solidFill>
              <a:effectLst/>
              <a:latin typeface="+mn-lt"/>
              <a:ea typeface="+mn-ea"/>
              <a:cs typeface="+mn-cs"/>
            </a:rPr>
            <a:t>26.4.1</a:t>
          </a:r>
          <a:r>
            <a:rPr lang="ja-JP" altLang="ja-JP" sz="1100">
              <a:solidFill>
                <a:schemeClr val="dk1"/>
              </a:solidFill>
              <a:effectLst/>
              <a:latin typeface="+mn-lt"/>
              <a:ea typeface="+mn-ea"/>
              <a:cs typeface="+mn-cs"/>
            </a:rPr>
            <a:t>現在は国家公務員の給与特例減額の終了に伴い、指数は</a:t>
          </a:r>
          <a:r>
            <a:rPr lang="en-US" altLang="ja-JP" sz="1100">
              <a:solidFill>
                <a:schemeClr val="dk1"/>
              </a:solidFill>
              <a:effectLst/>
              <a:latin typeface="+mn-lt"/>
              <a:ea typeface="+mn-ea"/>
              <a:cs typeface="+mn-cs"/>
            </a:rPr>
            <a:t>96.8</a:t>
          </a:r>
          <a:r>
            <a:rPr lang="ja-JP" altLang="ja-JP" sz="1100">
              <a:solidFill>
                <a:schemeClr val="dk1"/>
              </a:solidFill>
              <a:effectLst/>
              <a:latin typeface="+mn-lt"/>
              <a:ea typeface="+mn-ea"/>
              <a:cs typeface="+mn-cs"/>
            </a:rPr>
            <a:t>となった。平成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年度（Ｈ</a:t>
          </a:r>
          <a:r>
            <a:rPr lang="en-US" altLang="ja-JP" sz="1100">
              <a:solidFill>
                <a:schemeClr val="dk1"/>
              </a:solidFill>
              <a:effectLst/>
              <a:latin typeface="+mn-lt"/>
              <a:ea typeface="+mn-ea"/>
              <a:cs typeface="+mn-cs"/>
            </a:rPr>
            <a:t>28.4.1</a:t>
          </a:r>
          <a:r>
            <a:rPr lang="ja-JP" altLang="ja-JP" sz="1100">
              <a:solidFill>
                <a:schemeClr val="dk1"/>
              </a:solidFill>
              <a:effectLst/>
              <a:latin typeface="+mn-lt"/>
              <a:ea typeface="+mn-ea"/>
              <a:cs typeface="+mn-cs"/>
            </a:rPr>
            <a:t>現在）は</a:t>
          </a:r>
          <a:r>
            <a:rPr lang="en-US" altLang="ja-JP" sz="1100">
              <a:solidFill>
                <a:schemeClr val="dk1"/>
              </a:solidFill>
              <a:effectLst/>
              <a:latin typeface="+mn-lt"/>
              <a:ea typeface="+mn-ea"/>
              <a:cs typeface="+mn-cs"/>
            </a:rPr>
            <a:t>96.4</a:t>
          </a:r>
          <a:r>
            <a:rPr lang="ja-JP" altLang="ja-JP" sz="1100">
              <a:solidFill>
                <a:schemeClr val="dk1"/>
              </a:solidFill>
              <a:effectLst/>
              <a:latin typeface="+mn-lt"/>
              <a:ea typeface="+mn-ea"/>
              <a:cs typeface="+mn-cs"/>
            </a:rPr>
            <a:t>と全国市平均、類似団体平均を下回っているが、今後も</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給与の適正化に努める。 </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86</xdr:row>
      <xdr:rowOff>124582</xdr:rowOff>
    </xdr:to>
    <xdr:cxnSp macro="">
      <xdr:nvCxnSpPr>
        <xdr:cNvPr id="253" name="直線コネクタ 252"/>
        <xdr:cNvCxnSpPr/>
      </xdr:nvCxnSpPr>
      <xdr:spPr>
        <a:xfrm flipV="1">
          <a:off x="17018000" y="13708743"/>
          <a:ext cx="0" cy="1160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96659</xdr:rowOff>
    </xdr:from>
    <xdr:ext cx="762000" cy="259045"/>
    <xdr:sp macro="" textlink="">
      <xdr:nvSpPr>
        <xdr:cNvPr id="254" name="給与水準   （国との比較）最小値テキスト"/>
        <xdr:cNvSpPr txBox="1"/>
      </xdr:nvSpPr>
      <xdr:spPr>
        <a:xfrm>
          <a:off x="17106900" y="148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124582</xdr:rowOff>
    </xdr:from>
    <xdr:to>
      <xdr:col>24</xdr:col>
      <xdr:colOff>647700</xdr:colOff>
      <xdr:row>86</xdr:row>
      <xdr:rowOff>124582</xdr:rowOff>
    </xdr:to>
    <xdr:cxnSp macro="">
      <xdr:nvCxnSpPr>
        <xdr:cNvPr id="255" name="直線コネクタ 254"/>
        <xdr:cNvCxnSpPr/>
      </xdr:nvCxnSpPr>
      <xdr:spPr>
        <a:xfrm>
          <a:off x="16929100" y="1486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6"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7" name="直線コネクタ 256"/>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74991</xdr:rowOff>
    </xdr:from>
    <xdr:to>
      <xdr:col>24</xdr:col>
      <xdr:colOff>558800</xdr:colOff>
      <xdr:row>82</xdr:row>
      <xdr:rowOff>132443</xdr:rowOff>
    </xdr:to>
    <xdr:cxnSp macro="">
      <xdr:nvCxnSpPr>
        <xdr:cNvPr id="258" name="直線コネクタ 257"/>
        <xdr:cNvCxnSpPr/>
      </xdr:nvCxnSpPr>
      <xdr:spPr>
        <a:xfrm flipV="1">
          <a:off x="16179800" y="14133891"/>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9"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60" name="フローチャート : 判断 259"/>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120952</xdr:rowOff>
    </xdr:from>
    <xdr:to>
      <xdr:col>23</xdr:col>
      <xdr:colOff>406400</xdr:colOff>
      <xdr:row>82</xdr:row>
      <xdr:rowOff>132443</xdr:rowOff>
    </xdr:to>
    <xdr:cxnSp macro="">
      <xdr:nvCxnSpPr>
        <xdr:cNvPr id="261" name="直線コネクタ 260"/>
        <xdr:cNvCxnSpPr/>
      </xdr:nvCxnSpPr>
      <xdr:spPr>
        <a:xfrm>
          <a:off x="15290800" y="141798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63" name="テキスト ボックス 262"/>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120952</xdr:rowOff>
    </xdr:from>
    <xdr:to>
      <xdr:col>22</xdr:col>
      <xdr:colOff>203200</xdr:colOff>
      <xdr:row>87</xdr:row>
      <xdr:rowOff>148468</xdr:rowOff>
    </xdr:to>
    <xdr:cxnSp macro="">
      <xdr:nvCxnSpPr>
        <xdr:cNvPr id="264" name="直線コネクタ 263"/>
        <xdr:cNvCxnSpPr/>
      </xdr:nvCxnSpPr>
      <xdr:spPr>
        <a:xfrm flipV="1">
          <a:off x="14401800" y="14179852"/>
          <a:ext cx="889000" cy="88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148468</xdr:rowOff>
    </xdr:from>
    <xdr:to>
      <xdr:col>21</xdr:col>
      <xdr:colOff>0</xdr:colOff>
      <xdr:row>88</xdr:row>
      <xdr:rowOff>34471</xdr:rowOff>
    </xdr:to>
    <xdr:cxnSp macro="">
      <xdr:nvCxnSpPr>
        <xdr:cNvPr id="267" name="直線コネクタ 266"/>
        <xdr:cNvCxnSpPr/>
      </xdr:nvCxnSpPr>
      <xdr:spPr>
        <a:xfrm flipV="1">
          <a:off x="13512800" y="1506461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13504</xdr:rowOff>
    </xdr:from>
    <xdr:ext cx="762000" cy="259045"/>
    <xdr:sp macro="" textlink="">
      <xdr:nvSpPr>
        <xdr:cNvPr id="269" name="テキスト ボックス 268"/>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24191</xdr:rowOff>
    </xdr:from>
    <xdr:to>
      <xdr:col>24</xdr:col>
      <xdr:colOff>609600</xdr:colOff>
      <xdr:row>82</xdr:row>
      <xdr:rowOff>125791</xdr:rowOff>
    </xdr:to>
    <xdr:sp macro="" textlink="">
      <xdr:nvSpPr>
        <xdr:cNvPr id="277" name="円/楕円 276"/>
        <xdr:cNvSpPr/>
      </xdr:nvSpPr>
      <xdr:spPr>
        <a:xfrm>
          <a:off x="169672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40718</xdr:rowOff>
    </xdr:from>
    <xdr:ext cx="762000" cy="259045"/>
    <xdr:sp macro="" textlink="">
      <xdr:nvSpPr>
        <xdr:cNvPr id="278" name="給与水準   （国との比較）該当値テキスト"/>
        <xdr:cNvSpPr txBox="1"/>
      </xdr:nvSpPr>
      <xdr:spPr>
        <a:xfrm>
          <a:off x="17106900" y="1392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81643</xdr:rowOff>
    </xdr:from>
    <xdr:to>
      <xdr:col>23</xdr:col>
      <xdr:colOff>457200</xdr:colOff>
      <xdr:row>83</xdr:row>
      <xdr:rowOff>11793</xdr:rowOff>
    </xdr:to>
    <xdr:sp macro="" textlink="">
      <xdr:nvSpPr>
        <xdr:cNvPr id="279" name="円/楕円 278"/>
        <xdr:cNvSpPr/>
      </xdr:nvSpPr>
      <xdr:spPr>
        <a:xfrm>
          <a:off x="16129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80" name="テキスト ボックス 279"/>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70152</xdr:rowOff>
    </xdr:from>
    <xdr:to>
      <xdr:col>22</xdr:col>
      <xdr:colOff>254000</xdr:colOff>
      <xdr:row>83</xdr:row>
      <xdr:rowOff>302</xdr:rowOff>
    </xdr:to>
    <xdr:sp macro="" textlink="">
      <xdr:nvSpPr>
        <xdr:cNvPr id="281" name="円/楕円 280"/>
        <xdr:cNvSpPr/>
      </xdr:nvSpPr>
      <xdr:spPr>
        <a:xfrm>
          <a:off x="152400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10479</xdr:rowOff>
    </xdr:from>
    <xdr:ext cx="762000" cy="259045"/>
    <xdr:sp macro="" textlink="">
      <xdr:nvSpPr>
        <xdr:cNvPr id="282" name="テキスト ボックス 281"/>
        <xdr:cNvSpPr txBox="1"/>
      </xdr:nvSpPr>
      <xdr:spPr>
        <a:xfrm>
          <a:off x="14909800" y="1389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97668</xdr:rowOff>
    </xdr:from>
    <xdr:to>
      <xdr:col>21</xdr:col>
      <xdr:colOff>50800</xdr:colOff>
      <xdr:row>88</xdr:row>
      <xdr:rowOff>27818</xdr:rowOff>
    </xdr:to>
    <xdr:sp macro="" textlink="">
      <xdr:nvSpPr>
        <xdr:cNvPr id="283" name="円/楕円 282"/>
        <xdr:cNvSpPr/>
      </xdr:nvSpPr>
      <xdr:spPr>
        <a:xfrm>
          <a:off x="14351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37995</xdr:rowOff>
    </xdr:from>
    <xdr:ext cx="762000" cy="259045"/>
    <xdr:sp macro="" textlink="">
      <xdr:nvSpPr>
        <xdr:cNvPr id="284" name="テキスト ボックス 283"/>
        <xdr:cNvSpPr txBox="1"/>
      </xdr:nvSpPr>
      <xdr:spPr>
        <a:xfrm>
          <a:off x="14020800" y="1478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155121</xdr:rowOff>
    </xdr:from>
    <xdr:to>
      <xdr:col>19</xdr:col>
      <xdr:colOff>533400</xdr:colOff>
      <xdr:row>88</xdr:row>
      <xdr:rowOff>85271</xdr:rowOff>
    </xdr:to>
    <xdr:sp macro="" textlink="">
      <xdr:nvSpPr>
        <xdr:cNvPr id="285" name="円/楕円 284"/>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95448</xdr:rowOff>
    </xdr:from>
    <xdr:ext cx="762000" cy="259045"/>
    <xdr:sp macro="" textlink="">
      <xdr:nvSpPr>
        <xdr:cNvPr id="286" name="テキスト ボックス 285"/>
        <xdr:cNvSpPr txBox="1"/>
      </xdr:nvSpPr>
      <xdr:spPr>
        <a:xfrm>
          <a:off x="13131800" y="148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業務の民間委託推進、勧奨退職の実施（平成</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まで）、団塊世代の大量退職への補充の抑制、技能労務職員の退職不補充などにより職員数を削減しており、全国平均、府平均、類似団体すべてにおいて、下回っている。また、採用については、今後の職員構成を鑑み、平準化を図っているところであ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6" name="直線コネクタ 315"/>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7"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8" name="直線コネクタ 317"/>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9"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20" name="直線コネクタ 319"/>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23389</xdr:rowOff>
    </xdr:from>
    <xdr:to>
      <xdr:col>24</xdr:col>
      <xdr:colOff>558800</xdr:colOff>
      <xdr:row>60</xdr:row>
      <xdr:rowOff>43497</xdr:rowOff>
    </xdr:to>
    <xdr:cxnSp macro="">
      <xdr:nvCxnSpPr>
        <xdr:cNvPr id="321" name="直線コネクタ 320"/>
        <xdr:cNvCxnSpPr/>
      </xdr:nvCxnSpPr>
      <xdr:spPr>
        <a:xfrm flipV="1">
          <a:off x="16179800" y="10310389"/>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51240</xdr:rowOff>
    </xdr:from>
    <xdr:ext cx="762000" cy="259045"/>
    <xdr:sp macro="" textlink="">
      <xdr:nvSpPr>
        <xdr:cNvPr id="322" name="定員管理の状況平均値テキスト"/>
        <xdr:cNvSpPr txBox="1"/>
      </xdr:nvSpPr>
      <xdr:spPr>
        <a:xfrm>
          <a:off x="17106900" y="10338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3" name="フローチャート : 判断 322"/>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168698</xdr:rowOff>
    </xdr:from>
    <xdr:to>
      <xdr:col>23</xdr:col>
      <xdr:colOff>406400</xdr:colOff>
      <xdr:row>60</xdr:row>
      <xdr:rowOff>43497</xdr:rowOff>
    </xdr:to>
    <xdr:cxnSp macro="">
      <xdr:nvCxnSpPr>
        <xdr:cNvPr id="324" name="直線コネクタ 323"/>
        <xdr:cNvCxnSpPr/>
      </xdr:nvCxnSpPr>
      <xdr:spPr>
        <a:xfrm>
          <a:off x="15290800" y="10284248"/>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6" name="テキスト ボックス 325"/>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168698</xdr:rowOff>
    </xdr:from>
    <xdr:to>
      <xdr:col>22</xdr:col>
      <xdr:colOff>203200</xdr:colOff>
      <xdr:row>60</xdr:row>
      <xdr:rowOff>17356</xdr:rowOff>
    </xdr:to>
    <xdr:cxnSp macro="">
      <xdr:nvCxnSpPr>
        <xdr:cNvPr id="327" name="直線コネクタ 326"/>
        <xdr:cNvCxnSpPr/>
      </xdr:nvCxnSpPr>
      <xdr:spPr>
        <a:xfrm flipV="1">
          <a:off x="14401800" y="1028424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9" name="テキスト ボックス 328"/>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17356</xdr:rowOff>
    </xdr:from>
    <xdr:to>
      <xdr:col>21</xdr:col>
      <xdr:colOff>0</xdr:colOff>
      <xdr:row>60</xdr:row>
      <xdr:rowOff>25400</xdr:rowOff>
    </xdr:to>
    <xdr:cxnSp macro="">
      <xdr:nvCxnSpPr>
        <xdr:cNvPr id="330" name="直線コネクタ 329"/>
        <xdr:cNvCxnSpPr/>
      </xdr:nvCxnSpPr>
      <xdr:spPr>
        <a:xfrm flipV="1">
          <a:off x="13512800" y="103043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2" name="テキスト ボックス 331"/>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4" name="テキスト ボックス 333"/>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144039</xdr:rowOff>
    </xdr:from>
    <xdr:to>
      <xdr:col>24</xdr:col>
      <xdr:colOff>609600</xdr:colOff>
      <xdr:row>60</xdr:row>
      <xdr:rowOff>74189</xdr:rowOff>
    </xdr:to>
    <xdr:sp macro="" textlink="">
      <xdr:nvSpPr>
        <xdr:cNvPr id="340" name="円/楕円 339"/>
        <xdr:cNvSpPr/>
      </xdr:nvSpPr>
      <xdr:spPr>
        <a:xfrm>
          <a:off x="16967200" y="1025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160566</xdr:rowOff>
    </xdr:from>
    <xdr:ext cx="762000" cy="259045"/>
    <xdr:sp macro="" textlink="">
      <xdr:nvSpPr>
        <xdr:cNvPr id="341" name="定員管理の状況該当値テキスト"/>
        <xdr:cNvSpPr txBox="1"/>
      </xdr:nvSpPr>
      <xdr:spPr>
        <a:xfrm>
          <a:off x="17106900" y="1010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164147</xdr:rowOff>
    </xdr:from>
    <xdr:to>
      <xdr:col>23</xdr:col>
      <xdr:colOff>457200</xdr:colOff>
      <xdr:row>60</xdr:row>
      <xdr:rowOff>94297</xdr:rowOff>
    </xdr:to>
    <xdr:sp macro="" textlink="">
      <xdr:nvSpPr>
        <xdr:cNvPr id="342" name="円/楕円 341"/>
        <xdr:cNvSpPr/>
      </xdr:nvSpPr>
      <xdr:spPr>
        <a:xfrm>
          <a:off x="16129000" y="102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104474</xdr:rowOff>
    </xdr:from>
    <xdr:ext cx="736600" cy="259045"/>
    <xdr:sp macro="" textlink="">
      <xdr:nvSpPr>
        <xdr:cNvPr id="343" name="テキスト ボックス 342"/>
        <xdr:cNvSpPr txBox="1"/>
      </xdr:nvSpPr>
      <xdr:spPr>
        <a:xfrm>
          <a:off x="15798800" y="10048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117898</xdr:rowOff>
    </xdr:from>
    <xdr:to>
      <xdr:col>22</xdr:col>
      <xdr:colOff>254000</xdr:colOff>
      <xdr:row>60</xdr:row>
      <xdr:rowOff>48048</xdr:rowOff>
    </xdr:to>
    <xdr:sp macro="" textlink="">
      <xdr:nvSpPr>
        <xdr:cNvPr id="344" name="円/楕円 343"/>
        <xdr:cNvSpPr/>
      </xdr:nvSpPr>
      <xdr:spPr>
        <a:xfrm>
          <a:off x="152400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58225</xdr:rowOff>
    </xdr:from>
    <xdr:ext cx="762000" cy="259045"/>
    <xdr:sp macro="" textlink="">
      <xdr:nvSpPr>
        <xdr:cNvPr id="345" name="テキスト ボックス 344"/>
        <xdr:cNvSpPr txBox="1"/>
      </xdr:nvSpPr>
      <xdr:spPr>
        <a:xfrm>
          <a:off x="14909800" y="1000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138006</xdr:rowOff>
    </xdr:from>
    <xdr:to>
      <xdr:col>21</xdr:col>
      <xdr:colOff>50800</xdr:colOff>
      <xdr:row>60</xdr:row>
      <xdr:rowOff>68156</xdr:rowOff>
    </xdr:to>
    <xdr:sp macro="" textlink="">
      <xdr:nvSpPr>
        <xdr:cNvPr id="346" name="円/楕円 345"/>
        <xdr:cNvSpPr/>
      </xdr:nvSpPr>
      <xdr:spPr>
        <a:xfrm>
          <a:off x="14351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78333</xdr:rowOff>
    </xdr:from>
    <xdr:ext cx="762000" cy="259045"/>
    <xdr:sp macro="" textlink="">
      <xdr:nvSpPr>
        <xdr:cNvPr id="347" name="テキスト ボックス 346"/>
        <xdr:cNvSpPr txBox="1"/>
      </xdr:nvSpPr>
      <xdr:spPr>
        <a:xfrm>
          <a:off x="14020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146050</xdr:rowOff>
    </xdr:from>
    <xdr:to>
      <xdr:col>19</xdr:col>
      <xdr:colOff>533400</xdr:colOff>
      <xdr:row>60</xdr:row>
      <xdr:rowOff>76200</xdr:rowOff>
    </xdr:to>
    <xdr:sp macro="" textlink="">
      <xdr:nvSpPr>
        <xdr:cNvPr id="348" name="円/楕円 347"/>
        <xdr:cNvSpPr/>
      </xdr:nvSpPr>
      <xdr:spPr>
        <a:xfrm>
          <a:off x="13462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86377</xdr:rowOff>
    </xdr:from>
    <xdr:ext cx="762000" cy="259045"/>
    <xdr:sp macro="" textlink="">
      <xdr:nvSpPr>
        <xdr:cNvPr id="349" name="テキスト ボックス 348"/>
        <xdr:cNvSpPr txBox="1"/>
      </xdr:nvSpPr>
      <xdr:spPr>
        <a:xfrm>
          <a:off x="1313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実質公債費比率は平成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年度から起債許可基準である</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％を超過しており、全国平均・大阪府平均を大きく超えている。これは、過去に実施した普通建設事業や職員退職手当の財源として多額の地方債を発行したことに加えて、平成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より</a:t>
          </a:r>
          <a:r>
            <a:rPr lang="ja-JP" altLang="ja-JP" sz="1100" b="0" i="0" baseline="0">
              <a:solidFill>
                <a:schemeClr val="dk1"/>
              </a:solidFill>
              <a:effectLst/>
              <a:latin typeface="+mn-lt"/>
              <a:ea typeface="+mn-ea"/>
              <a:cs typeface="+mn-cs"/>
            </a:rPr>
            <a:t>土地開発公社の保有残高を縮減させたことが比率を</a:t>
          </a:r>
          <a:r>
            <a:rPr lang="ja-JP" altLang="en-US" sz="1100" b="0" i="0" baseline="0">
              <a:solidFill>
                <a:schemeClr val="dk1"/>
              </a:solidFill>
              <a:effectLst/>
              <a:latin typeface="+mn-lt"/>
              <a:ea typeface="+mn-ea"/>
              <a:cs typeface="+mn-cs"/>
            </a:rPr>
            <a:t>上げた要因となっている。平成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年度においては、元利償還金そのものは減少しているが公社からの土地の買戻しを引き続き行ったことにより、昨年度に比べ</a:t>
          </a:r>
          <a:r>
            <a:rPr lang="en-US" altLang="ja-JP" sz="1100" b="0" i="0" baseline="0">
              <a:solidFill>
                <a:schemeClr val="dk1"/>
              </a:solidFill>
              <a:effectLst/>
              <a:latin typeface="+mn-lt"/>
              <a:ea typeface="+mn-ea"/>
              <a:cs typeface="+mn-cs"/>
            </a:rPr>
            <a:t>0.9</a:t>
          </a:r>
          <a:r>
            <a:rPr lang="ja-JP" altLang="en-US" sz="1100" b="0" i="0" baseline="0">
              <a:solidFill>
                <a:schemeClr val="dk1"/>
              </a:solidFill>
              <a:effectLst/>
              <a:latin typeface="+mn-lt"/>
              <a:ea typeface="+mn-ea"/>
              <a:cs typeface="+mn-cs"/>
            </a:rPr>
            <a:t>ポイントの改善にとどまった。　　　　</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今後とも地方債を財源とする事業については、その必要性等を検討したうえで実施しなければならない。</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4" name="直線コネクタ 373"/>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7"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8" name="直線コネクタ 377"/>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107315</xdr:rowOff>
    </xdr:from>
    <xdr:to>
      <xdr:col>24</xdr:col>
      <xdr:colOff>558800</xdr:colOff>
      <xdr:row>43</xdr:row>
      <xdr:rowOff>161607</xdr:rowOff>
    </xdr:to>
    <xdr:cxnSp macro="">
      <xdr:nvCxnSpPr>
        <xdr:cNvPr id="379" name="直線コネクタ 378"/>
        <xdr:cNvCxnSpPr/>
      </xdr:nvCxnSpPr>
      <xdr:spPr>
        <a:xfrm flipV="1">
          <a:off x="16179800" y="7479665"/>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83202</xdr:rowOff>
    </xdr:from>
    <xdr:ext cx="762000" cy="259045"/>
    <xdr:sp macro="" textlink="">
      <xdr:nvSpPr>
        <xdr:cNvPr id="380" name="公債費負担の状況平均値テキスト"/>
        <xdr:cNvSpPr txBox="1"/>
      </xdr:nvSpPr>
      <xdr:spPr>
        <a:xfrm>
          <a:off x="17106900" y="659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81" name="フローチャート : 判断 380"/>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125413</xdr:rowOff>
    </xdr:from>
    <xdr:to>
      <xdr:col>23</xdr:col>
      <xdr:colOff>406400</xdr:colOff>
      <xdr:row>43</xdr:row>
      <xdr:rowOff>161607</xdr:rowOff>
    </xdr:to>
    <xdr:cxnSp macro="">
      <xdr:nvCxnSpPr>
        <xdr:cNvPr id="382" name="直線コネクタ 381"/>
        <xdr:cNvCxnSpPr/>
      </xdr:nvCxnSpPr>
      <xdr:spPr>
        <a:xfrm>
          <a:off x="15290800" y="749776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384" name="テキスト ボックス 383"/>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125413</xdr:rowOff>
    </xdr:from>
    <xdr:to>
      <xdr:col>22</xdr:col>
      <xdr:colOff>203200</xdr:colOff>
      <xdr:row>43</xdr:row>
      <xdr:rowOff>125413</xdr:rowOff>
    </xdr:to>
    <xdr:cxnSp macro="">
      <xdr:nvCxnSpPr>
        <xdr:cNvPr id="385" name="直線コネクタ 384"/>
        <xdr:cNvCxnSpPr/>
      </xdr:nvCxnSpPr>
      <xdr:spPr>
        <a:xfrm>
          <a:off x="14401800" y="7497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7" name="テキスト ボックス 386"/>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125413</xdr:rowOff>
    </xdr:from>
    <xdr:to>
      <xdr:col>21</xdr:col>
      <xdr:colOff>0</xdr:colOff>
      <xdr:row>43</xdr:row>
      <xdr:rowOff>137478</xdr:rowOff>
    </xdr:to>
    <xdr:cxnSp macro="">
      <xdr:nvCxnSpPr>
        <xdr:cNvPr id="388" name="直線コネクタ 387"/>
        <xdr:cNvCxnSpPr/>
      </xdr:nvCxnSpPr>
      <xdr:spPr>
        <a:xfrm flipV="1">
          <a:off x="13512800" y="749776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34624</xdr:rowOff>
    </xdr:from>
    <xdr:ext cx="762000" cy="259045"/>
    <xdr:sp macro="" textlink="">
      <xdr:nvSpPr>
        <xdr:cNvPr id="390" name="テキスト ボックス 389"/>
        <xdr:cNvSpPr txBox="1"/>
      </xdr:nvSpPr>
      <xdr:spPr>
        <a:xfrm>
          <a:off x="14020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82884</xdr:rowOff>
    </xdr:from>
    <xdr:ext cx="762000" cy="259045"/>
    <xdr:sp macro="" textlink="">
      <xdr:nvSpPr>
        <xdr:cNvPr id="392" name="テキスト ボックス 391"/>
        <xdr:cNvSpPr txBox="1"/>
      </xdr:nvSpPr>
      <xdr:spPr>
        <a:xfrm>
          <a:off x="13131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56515</xdr:rowOff>
    </xdr:from>
    <xdr:to>
      <xdr:col>24</xdr:col>
      <xdr:colOff>609600</xdr:colOff>
      <xdr:row>43</xdr:row>
      <xdr:rowOff>158115</xdr:rowOff>
    </xdr:to>
    <xdr:sp macro="" textlink="">
      <xdr:nvSpPr>
        <xdr:cNvPr id="398" name="円/楕円 397"/>
        <xdr:cNvSpPr/>
      </xdr:nvSpPr>
      <xdr:spPr>
        <a:xfrm>
          <a:off x="169672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123842</xdr:rowOff>
    </xdr:from>
    <xdr:ext cx="762000" cy="259045"/>
    <xdr:sp macro="" textlink="">
      <xdr:nvSpPr>
        <xdr:cNvPr id="399" name="公債費負担の状況該当値テキスト"/>
        <xdr:cNvSpPr txBox="1"/>
      </xdr:nvSpPr>
      <xdr:spPr>
        <a:xfrm>
          <a:off x="17106900" y="732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110807</xdr:rowOff>
    </xdr:from>
    <xdr:to>
      <xdr:col>23</xdr:col>
      <xdr:colOff>457200</xdr:colOff>
      <xdr:row>44</xdr:row>
      <xdr:rowOff>40957</xdr:rowOff>
    </xdr:to>
    <xdr:sp macro="" textlink="">
      <xdr:nvSpPr>
        <xdr:cNvPr id="400" name="円/楕円 399"/>
        <xdr:cNvSpPr/>
      </xdr:nvSpPr>
      <xdr:spPr>
        <a:xfrm>
          <a:off x="161290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25734</xdr:rowOff>
    </xdr:from>
    <xdr:ext cx="736600" cy="259045"/>
    <xdr:sp macro="" textlink="">
      <xdr:nvSpPr>
        <xdr:cNvPr id="401" name="テキスト ボックス 400"/>
        <xdr:cNvSpPr txBox="1"/>
      </xdr:nvSpPr>
      <xdr:spPr>
        <a:xfrm>
          <a:off x="15798800" y="756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74613</xdr:rowOff>
    </xdr:from>
    <xdr:to>
      <xdr:col>22</xdr:col>
      <xdr:colOff>254000</xdr:colOff>
      <xdr:row>44</xdr:row>
      <xdr:rowOff>4763</xdr:rowOff>
    </xdr:to>
    <xdr:sp macro="" textlink="">
      <xdr:nvSpPr>
        <xdr:cNvPr id="402" name="円/楕円 401"/>
        <xdr:cNvSpPr/>
      </xdr:nvSpPr>
      <xdr:spPr>
        <a:xfrm>
          <a:off x="15240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160990</xdr:rowOff>
    </xdr:from>
    <xdr:ext cx="762000" cy="259045"/>
    <xdr:sp macro="" textlink="">
      <xdr:nvSpPr>
        <xdr:cNvPr id="403" name="テキスト ボックス 402"/>
        <xdr:cNvSpPr txBox="1"/>
      </xdr:nvSpPr>
      <xdr:spPr>
        <a:xfrm>
          <a:off x="14909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74613</xdr:rowOff>
    </xdr:from>
    <xdr:to>
      <xdr:col>21</xdr:col>
      <xdr:colOff>50800</xdr:colOff>
      <xdr:row>44</xdr:row>
      <xdr:rowOff>4763</xdr:rowOff>
    </xdr:to>
    <xdr:sp macro="" textlink="">
      <xdr:nvSpPr>
        <xdr:cNvPr id="404" name="円/楕円 403"/>
        <xdr:cNvSpPr/>
      </xdr:nvSpPr>
      <xdr:spPr>
        <a:xfrm>
          <a:off x="14351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160990</xdr:rowOff>
    </xdr:from>
    <xdr:ext cx="762000" cy="259045"/>
    <xdr:sp macro="" textlink="">
      <xdr:nvSpPr>
        <xdr:cNvPr id="405" name="テキスト ボックス 404"/>
        <xdr:cNvSpPr txBox="1"/>
      </xdr:nvSpPr>
      <xdr:spPr>
        <a:xfrm>
          <a:off x="14020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86678</xdr:rowOff>
    </xdr:from>
    <xdr:to>
      <xdr:col>19</xdr:col>
      <xdr:colOff>533400</xdr:colOff>
      <xdr:row>44</xdr:row>
      <xdr:rowOff>16828</xdr:rowOff>
    </xdr:to>
    <xdr:sp macro="" textlink="">
      <xdr:nvSpPr>
        <xdr:cNvPr id="406" name="円/楕円 405"/>
        <xdr:cNvSpPr/>
      </xdr:nvSpPr>
      <xdr:spPr>
        <a:xfrm>
          <a:off x="13462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1605</xdr:rowOff>
    </xdr:from>
    <xdr:ext cx="762000" cy="259045"/>
    <xdr:sp macro="" textlink="">
      <xdr:nvSpPr>
        <xdr:cNvPr id="407" name="テキスト ボックス 406"/>
        <xdr:cNvSpPr txBox="1"/>
      </xdr:nvSpPr>
      <xdr:spPr>
        <a:xfrm>
          <a:off x="13131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将来負担比率は</a:t>
          </a:r>
          <a:r>
            <a:rPr lang="en-US" altLang="ja-JP" sz="1100">
              <a:solidFill>
                <a:schemeClr val="dk1"/>
              </a:solidFill>
              <a:effectLst/>
              <a:latin typeface="+mn-lt"/>
              <a:ea typeface="+mn-ea"/>
              <a:cs typeface="+mn-cs"/>
            </a:rPr>
            <a:t>138.8</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と対前年度比▲</a:t>
          </a:r>
          <a:r>
            <a:rPr lang="en-US" altLang="ja-JP" sz="1100">
              <a:solidFill>
                <a:schemeClr val="dk1"/>
              </a:solidFill>
              <a:effectLst/>
              <a:latin typeface="+mn-lt"/>
              <a:ea typeface="+mn-ea"/>
              <a:cs typeface="+mn-cs"/>
            </a:rPr>
            <a:t>16.9</a:t>
          </a:r>
          <a:r>
            <a:rPr lang="ja-JP" altLang="ja-JP" sz="1100">
              <a:solidFill>
                <a:schemeClr val="dk1"/>
              </a:solidFill>
              <a:effectLst/>
              <a:latin typeface="+mn-lt"/>
              <a:ea typeface="+mn-ea"/>
              <a:cs typeface="+mn-cs"/>
            </a:rPr>
            <a:t>ポイントとなり、</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ヵ年連続で改善した。これは退職手当負担見込額が減となったこと、土地開発公社の保有土地の買戻しを行ったことによるものであるが、依然高い数値を示している</a:t>
          </a:r>
          <a:r>
            <a:rPr lang="ja-JP" altLang="en-US" sz="1100">
              <a:solidFill>
                <a:schemeClr val="dk1"/>
              </a:solidFill>
              <a:effectLst/>
              <a:latin typeface="+mn-lt"/>
              <a:ea typeface="+mn-ea"/>
              <a:cs typeface="+mn-cs"/>
            </a:rPr>
            <a:t>。今後は「財政運営基本方針」で示している目標値を下回るよう、</a:t>
          </a:r>
          <a:r>
            <a:rPr lang="ja-JP" altLang="ja-JP" sz="1100">
              <a:solidFill>
                <a:schemeClr val="dk1"/>
              </a:solidFill>
              <a:effectLst/>
              <a:latin typeface="+mn-lt"/>
              <a:ea typeface="+mn-ea"/>
              <a:cs typeface="+mn-cs"/>
            </a:rPr>
            <a:t>地方債を財源とする事業については、後年度の公債費負担を考慮のうえ、可能な限り発行額の抑制に努めていかなければならない。</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6" name="直線コネクタ 435"/>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7"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8" name="直線コネクタ 437"/>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58081</xdr:rowOff>
    </xdr:from>
    <xdr:to>
      <xdr:col>24</xdr:col>
      <xdr:colOff>558800</xdr:colOff>
      <xdr:row>21</xdr:row>
      <xdr:rowOff>22564</xdr:rowOff>
    </xdr:to>
    <xdr:cxnSp macro="">
      <xdr:nvCxnSpPr>
        <xdr:cNvPr id="441" name="直線コネクタ 440"/>
        <xdr:cNvCxnSpPr/>
      </xdr:nvCxnSpPr>
      <xdr:spPr>
        <a:xfrm flipV="1">
          <a:off x="16179800" y="3487081"/>
          <a:ext cx="838200" cy="13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34900</xdr:rowOff>
    </xdr:from>
    <xdr:ext cx="762000" cy="259045"/>
    <xdr:sp macro="" textlink="">
      <xdr:nvSpPr>
        <xdr:cNvPr id="442" name="将来負担の状況平均値テキスト"/>
        <xdr:cNvSpPr txBox="1"/>
      </xdr:nvSpPr>
      <xdr:spPr>
        <a:xfrm>
          <a:off x="17106900" y="2435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3" name="フローチャート : 判断 442"/>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22564</xdr:rowOff>
    </xdr:from>
    <xdr:to>
      <xdr:col>23</xdr:col>
      <xdr:colOff>406400</xdr:colOff>
      <xdr:row>21</xdr:row>
      <xdr:rowOff>49911</xdr:rowOff>
    </xdr:to>
    <xdr:cxnSp macro="">
      <xdr:nvCxnSpPr>
        <xdr:cNvPr id="444" name="直線コネクタ 443"/>
        <xdr:cNvCxnSpPr/>
      </xdr:nvCxnSpPr>
      <xdr:spPr>
        <a:xfrm flipV="1">
          <a:off x="15290800" y="3623014"/>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5" name="フローチャート : 判断 444"/>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6" name="テキスト ボックス 445"/>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49911</xdr:rowOff>
    </xdr:from>
    <xdr:to>
      <xdr:col>22</xdr:col>
      <xdr:colOff>203200</xdr:colOff>
      <xdr:row>21</xdr:row>
      <xdr:rowOff>165735</xdr:rowOff>
    </xdr:to>
    <xdr:cxnSp macro="">
      <xdr:nvCxnSpPr>
        <xdr:cNvPr id="447" name="直線コネクタ 446"/>
        <xdr:cNvCxnSpPr/>
      </xdr:nvCxnSpPr>
      <xdr:spPr>
        <a:xfrm flipV="1">
          <a:off x="14401800" y="3650361"/>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8" name="フローチャート : 判断 447"/>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49" name="テキスト ボックス 448"/>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165735</xdr:rowOff>
    </xdr:from>
    <xdr:to>
      <xdr:col>21</xdr:col>
      <xdr:colOff>0</xdr:colOff>
      <xdr:row>22</xdr:row>
      <xdr:rowOff>159173</xdr:rowOff>
    </xdr:to>
    <xdr:cxnSp macro="">
      <xdr:nvCxnSpPr>
        <xdr:cNvPr id="450" name="直線コネクタ 449"/>
        <xdr:cNvCxnSpPr/>
      </xdr:nvCxnSpPr>
      <xdr:spPr>
        <a:xfrm flipV="1">
          <a:off x="13512800" y="3766185"/>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1" name="フローチャート : 判断 450"/>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52" name="テキスト ボックス 451"/>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3" name="フローチャート : 判断 452"/>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54" name="テキスト ボックス 453"/>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20</xdr:row>
      <xdr:rowOff>7281</xdr:rowOff>
    </xdr:from>
    <xdr:to>
      <xdr:col>24</xdr:col>
      <xdr:colOff>609600</xdr:colOff>
      <xdr:row>20</xdr:row>
      <xdr:rowOff>108881</xdr:rowOff>
    </xdr:to>
    <xdr:sp macro="" textlink="">
      <xdr:nvSpPr>
        <xdr:cNvPr id="460" name="円/楕円 459"/>
        <xdr:cNvSpPr/>
      </xdr:nvSpPr>
      <xdr:spPr>
        <a:xfrm>
          <a:off x="16967200" y="343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150808</xdr:rowOff>
    </xdr:from>
    <xdr:ext cx="762000" cy="259045"/>
    <xdr:sp macro="" textlink="">
      <xdr:nvSpPr>
        <xdr:cNvPr id="461" name="将来負担の状況該当値テキスト"/>
        <xdr:cNvSpPr txBox="1"/>
      </xdr:nvSpPr>
      <xdr:spPr>
        <a:xfrm>
          <a:off x="17106900" y="340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138.8</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143214</xdr:rowOff>
    </xdr:from>
    <xdr:to>
      <xdr:col>23</xdr:col>
      <xdr:colOff>457200</xdr:colOff>
      <xdr:row>21</xdr:row>
      <xdr:rowOff>73364</xdr:rowOff>
    </xdr:to>
    <xdr:sp macro="" textlink="">
      <xdr:nvSpPr>
        <xdr:cNvPr id="462" name="円/楕円 461"/>
        <xdr:cNvSpPr/>
      </xdr:nvSpPr>
      <xdr:spPr>
        <a:xfrm>
          <a:off x="16129000" y="357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58141</xdr:rowOff>
    </xdr:from>
    <xdr:ext cx="736600" cy="259045"/>
    <xdr:sp macro="" textlink="">
      <xdr:nvSpPr>
        <xdr:cNvPr id="463" name="テキスト ボックス 462"/>
        <xdr:cNvSpPr txBox="1"/>
      </xdr:nvSpPr>
      <xdr:spPr>
        <a:xfrm>
          <a:off x="15798800" y="3658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155.7</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170561</xdr:rowOff>
    </xdr:from>
    <xdr:to>
      <xdr:col>22</xdr:col>
      <xdr:colOff>254000</xdr:colOff>
      <xdr:row>21</xdr:row>
      <xdr:rowOff>100711</xdr:rowOff>
    </xdr:to>
    <xdr:sp macro="" textlink="">
      <xdr:nvSpPr>
        <xdr:cNvPr id="464" name="円/楕円 463"/>
        <xdr:cNvSpPr/>
      </xdr:nvSpPr>
      <xdr:spPr>
        <a:xfrm>
          <a:off x="15240000" y="359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85488</xdr:rowOff>
    </xdr:from>
    <xdr:ext cx="762000" cy="259045"/>
    <xdr:sp macro="" textlink="">
      <xdr:nvSpPr>
        <xdr:cNvPr id="465" name="テキスト ボックス 464"/>
        <xdr:cNvSpPr txBox="1"/>
      </xdr:nvSpPr>
      <xdr:spPr>
        <a:xfrm>
          <a:off x="14909800" y="3685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159.1</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114935</xdr:rowOff>
    </xdr:from>
    <xdr:to>
      <xdr:col>21</xdr:col>
      <xdr:colOff>50800</xdr:colOff>
      <xdr:row>22</xdr:row>
      <xdr:rowOff>45085</xdr:rowOff>
    </xdr:to>
    <xdr:sp macro="" textlink="">
      <xdr:nvSpPr>
        <xdr:cNvPr id="466" name="円/楕円 465"/>
        <xdr:cNvSpPr/>
      </xdr:nvSpPr>
      <xdr:spPr>
        <a:xfrm>
          <a:off x="14351000" y="371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29862</xdr:rowOff>
    </xdr:from>
    <xdr:ext cx="762000" cy="259045"/>
    <xdr:sp macro="" textlink="">
      <xdr:nvSpPr>
        <xdr:cNvPr id="467" name="テキスト ボックス 466"/>
        <xdr:cNvSpPr txBox="1"/>
      </xdr:nvSpPr>
      <xdr:spPr>
        <a:xfrm>
          <a:off x="14020800" y="380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173.5</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108373</xdr:rowOff>
    </xdr:from>
    <xdr:to>
      <xdr:col>19</xdr:col>
      <xdr:colOff>533400</xdr:colOff>
      <xdr:row>23</xdr:row>
      <xdr:rowOff>38523</xdr:rowOff>
    </xdr:to>
    <xdr:sp macro="" textlink="">
      <xdr:nvSpPr>
        <xdr:cNvPr id="468" name="円/楕円 467"/>
        <xdr:cNvSpPr/>
      </xdr:nvSpPr>
      <xdr:spPr>
        <a:xfrm>
          <a:off x="13462000" y="388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23300</xdr:rowOff>
    </xdr:from>
    <xdr:ext cx="762000" cy="259045"/>
    <xdr:sp macro="" textlink="">
      <xdr:nvSpPr>
        <xdr:cNvPr id="469" name="テキスト ボックス 468"/>
        <xdr:cNvSpPr txBox="1"/>
      </xdr:nvSpPr>
      <xdr:spPr>
        <a:xfrm>
          <a:off x="13131800" y="396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大阪府泉大津市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75,910
74,697
14.31
29,434,896
29,094,160
304,397
16,875,907
30,675,793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18.2
138.8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経常収支比率における人件費の占める割合は、</a:t>
          </a:r>
          <a:r>
            <a:rPr lang="ja-JP" altLang="en-US" sz="1100">
              <a:solidFill>
                <a:schemeClr val="dk1"/>
              </a:solidFill>
              <a:effectLst/>
              <a:latin typeface="+mn-lt"/>
              <a:ea typeface="+mn-ea"/>
              <a:cs typeface="+mn-cs"/>
            </a:rPr>
            <a:t>全国・府・類似団体平均すべてにおいて下回っている。</a:t>
          </a:r>
          <a:r>
            <a:rPr lang="ja-JP" altLang="ja-JP" sz="1100">
              <a:solidFill>
                <a:schemeClr val="dk1"/>
              </a:solidFill>
              <a:effectLst/>
              <a:latin typeface="+mn-lt"/>
              <a:ea typeface="+mn-ea"/>
              <a:cs typeface="+mn-cs"/>
            </a:rPr>
            <a:t>前年度と比較すると</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している</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これは退職者数が前年度から</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人</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になったことに伴い、退職手当が</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億</a:t>
          </a:r>
          <a:r>
            <a:rPr lang="en-US" altLang="ja-JP" sz="1100">
              <a:solidFill>
                <a:schemeClr val="dk1"/>
              </a:solidFill>
              <a:effectLst/>
              <a:latin typeface="+mn-lt"/>
              <a:ea typeface="+mn-ea"/>
              <a:cs typeface="+mn-cs"/>
            </a:rPr>
            <a:t>99</a:t>
          </a:r>
          <a:r>
            <a:rPr lang="ja-JP" altLang="ja-JP" sz="1100">
              <a:solidFill>
                <a:schemeClr val="dk1"/>
              </a:solidFill>
              <a:effectLst/>
              <a:latin typeface="+mn-lt"/>
              <a:ea typeface="+mn-ea"/>
              <a:cs typeface="+mn-cs"/>
            </a:rPr>
            <a:t>百万円の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となったことによるものである。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1270</xdr:rowOff>
    </xdr:from>
    <xdr:to>
      <xdr:col>7</xdr:col>
      <xdr:colOff>15875</xdr:colOff>
      <xdr:row>35</xdr:row>
      <xdr:rowOff>7801</xdr:rowOff>
    </xdr:to>
    <xdr:cxnSp macro="">
      <xdr:nvCxnSpPr>
        <xdr:cNvPr id="68" name="直線コネクタ 67"/>
        <xdr:cNvCxnSpPr/>
      </xdr:nvCxnSpPr>
      <xdr:spPr>
        <a:xfrm>
          <a:off x="3987800" y="600202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9"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1270</xdr:rowOff>
    </xdr:from>
    <xdr:to>
      <xdr:col>5</xdr:col>
      <xdr:colOff>549275</xdr:colOff>
      <xdr:row>35</xdr:row>
      <xdr:rowOff>105773</xdr:rowOff>
    </xdr:to>
    <xdr:cxnSp macro="">
      <xdr:nvCxnSpPr>
        <xdr:cNvPr id="71" name="直線コネクタ 70"/>
        <xdr:cNvCxnSpPr/>
      </xdr:nvCxnSpPr>
      <xdr:spPr>
        <a:xfrm flipV="1">
          <a:off x="3098800" y="6002020"/>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61340</xdr:rowOff>
    </xdr:from>
    <xdr:ext cx="736600" cy="259045"/>
    <xdr:sp macro="" textlink="">
      <xdr:nvSpPr>
        <xdr:cNvPr id="73" name="テキスト ボックス 72"/>
        <xdr:cNvSpPr txBox="1"/>
      </xdr:nvSpPr>
      <xdr:spPr>
        <a:xfrm>
          <a:off x="3606800" y="6233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153126</xdr:rowOff>
    </xdr:from>
    <xdr:to>
      <xdr:col>4</xdr:col>
      <xdr:colOff>346075</xdr:colOff>
      <xdr:row>35</xdr:row>
      <xdr:rowOff>105773</xdr:rowOff>
    </xdr:to>
    <xdr:cxnSp macro="">
      <xdr:nvCxnSpPr>
        <xdr:cNvPr id="74" name="直線コネクタ 73"/>
        <xdr:cNvCxnSpPr/>
      </xdr:nvCxnSpPr>
      <xdr:spPr>
        <a:xfrm>
          <a:off x="2209800" y="5982426"/>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54808</xdr:rowOff>
    </xdr:from>
    <xdr:ext cx="762000" cy="259045"/>
    <xdr:sp macro="" textlink="">
      <xdr:nvSpPr>
        <xdr:cNvPr id="76" name="テキスト ボックス 75"/>
        <xdr:cNvSpPr txBox="1"/>
      </xdr:nvSpPr>
      <xdr:spPr>
        <a:xfrm>
          <a:off x="2717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153126</xdr:rowOff>
    </xdr:from>
    <xdr:to>
      <xdr:col>3</xdr:col>
      <xdr:colOff>142875</xdr:colOff>
      <xdr:row>35</xdr:row>
      <xdr:rowOff>66584</xdr:rowOff>
    </xdr:to>
    <xdr:cxnSp macro="">
      <xdr:nvCxnSpPr>
        <xdr:cNvPr id="77" name="直線コネクタ 76"/>
        <xdr:cNvCxnSpPr/>
      </xdr:nvCxnSpPr>
      <xdr:spPr>
        <a:xfrm flipV="1">
          <a:off x="1320800" y="598242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113591</xdr:rowOff>
    </xdr:from>
    <xdr:ext cx="762000" cy="259045"/>
    <xdr:sp macro="" textlink="">
      <xdr:nvSpPr>
        <xdr:cNvPr id="79" name="テキスト ボックス 78"/>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80" name="フローチャート :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146249</xdr:rowOff>
    </xdr:from>
    <xdr:ext cx="762000" cy="259045"/>
    <xdr:sp macro="" textlink="">
      <xdr:nvSpPr>
        <xdr:cNvPr id="81" name="テキスト ボックス 80"/>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128451</xdr:rowOff>
    </xdr:from>
    <xdr:to>
      <xdr:col>7</xdr:col>
      <xdr:colOff>66675</xdr:colOff>
      <xdr:row>35</xdr:row>
      <xdr:rowOff>58601</xdr:rowOff>
    </xdr:to>
    <xdr:sp macro="" textlink="">
      <xdr:nvSpPr>
        <xdr:cNvPr id="87" name="円/楕円 86"/>
        <xdr:cNvSpPr/>
      </xdr:nvSpPr>
      <xdr:spPr>
        <a:xfrm>
          <a:off x="4775200" y="595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144978</xdr:rowOff>
    </xdr:from>
    <xdr:ext cx="762000" cy="259045"/>
    <xdr:sp macro="" textlink="">
      <xdr:nvSpPr>
        <xdr:cNvPr id="88" name="人件費該当値テキスト"/>
        <xdr:cNvSpPr txBox="1"/>
      </xdr:nvSpPr>
      <xdr:spPr>
        <a:xfrm>
          <a:off x="4914900" y="580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121920</xdr:rowOff>
    </xdr:from>
    <xdr:to>
      <xdr:col>5</xdr:col>
      <xdr:colOff>600075</xdr:colOff>
      <xdr:row>35</xdr:row>
      <xdr:rowOff>52070</xdr:rowOff>
    </xdr:to>
    <xdr:sp macro="" textlink="">
      <xdr:nvSpPr>
        <xdr:cNvPr id="89" name="円/楕円 88"/>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62247</xdr:rowOff>
    </xdr:from>
    <xdr:ext cx="736600" cy="259045"/>
    <xdr:sp macro="" textlink="">
      <xdr:nvSpPr>
        <xdr:cNvPr id="90" name="テキスト ボックス 89"/>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54973</xdr:rowOff>
    </xdr:from>
    <xdr:to>
      <xdr:col>4</xdr:col>
      <xdr:colOff>396875</xdr:colOff>
      <xdr:row>35</xdr:row>
      <xdr:rowOff>156573</xdr:rowOff>
    </xdr:to>
    <xdr:sp macro="" textlink="">
      <xdr:nvSpPr>
        <xdr:cNvPr id="91" name="円/楕円 90"/>
        <xdr:cNvSpPr/>
      </xdr:nvSpPr>
      <xdr:spPr>
        <a:xfrm>
          <a:off x="30480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166750</xdr:rowOff>
    </xdr:from>
    <xdr:ext cx="762000" cy="259045"/>
    <xdr:sp macro="" textlink="">
      <xdr:nvSpPr>
        <xdr:cNvPr id="92" name="テキスト ボックス 91"/>
        <xdr:cNvSpPr txBox="1"/>
      </xdr:nvSpPr>
      <xdr:spPr>
        <a:xfrm>
          <a:off x="2717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102326</xdr:rowOff>
    </xdr:from>
    <xdr:to>
      <xdr:col>3</xdr:col>
      <xdr:colOff>193675</xdr:colOff>
      <xdr:row>35</xdr:row>
      <xdr:rowOff>32476</xdr:rowOff>
    </xdr:to>
    <xdr:sp macro="" textlink="">
      <xdr:nvSpPr>
        <xdr:cNvPr id="93" name="円/楕円 92"/>
        <xdr:cNvSpPr/>
      </xdr:nvSpPr>
      <xdr:spPr>
        <a:xfrm>
          <a:off x="2159000" y="59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42653</xdr:rowOff>
    </xdr:from>
    <xdr:ext cx="762000" cy="259045"/>
    <xdr:sp macro="" textlink="">
      <xdr:nvSpPr>
        <xdr:cNvPr id="94" name="テキスト ボックス 93"/>
        <xdr:cNvSpPr txBox="1"/>
      </xdr:nvSpPr>
      <xdr:spPr>
        <a:xfrm>
          <a:off x="1828800" y="570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15784</xdr:rowOff>
    </xdr:from>
    <xdr:to>
      <xdr:col>1</xdr:col>
      <xdr:colOff>676275</xdr:colOff>
      <xdr:row>35</xdr:row>
      <xdr:rowOff>117384</xdr:rowOff>
    </xdr:to>
    <xdr:sp macro="" textlink="">
      <xdr:nvSpPr>
        <xdr:cNvPr id="95" name="円/楕円 94"/>
        <xdr:cNvSpPr/>
      </xdr:nvSpPr>
      <xdr:spPr>
        <a:xfrm>
          <a:off x="1270000" y="601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127561</xdr:rowOff>
    </xdr:from>
    <xdr:ext cx="762000" cy="259045"/>
    <xdr:sp macro="" textlink="">
      <xdr:nvSpPr>
        <xdr:cNvPr id="96" name="テキスト ボックス 95"/>
        <xdr:cNvSpPr txBox="1"/>
      </xdr:nvSpPr>
      <xdr:spPr>
        <a:xfrm>
          <a:off x="939800" y="578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事業費の抑制などにより、全国・類似団体</a:t>
          </a:r>
          <a:r>
            <a:rPr lang="ja-JP" altLang="ja-JP" sz="1100" b="0" i="0" baseline="0">
              <a:solidFill>
                <a:schemeClr val="dk1"/>
              </a:solidFill>
              <a:effectLst/>
              <a:latin typeface="+mn-lt"/>
              <a:ea typeface="+mn-ea"/>
              <a:cs typeface="+mn-cs"/>
            </a:rPr>
            <a:t>平均を下回る水準で推移している。今後もこの水準を維持するよう努めていく。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xdr:rowOff>
    </xdr:from>
    <xdr:to>
      <xdr:col>24</xdr:col>
      <xdr:colOff>31750</xdr:colOff>
      <xdr:row>16</xdr:row>
      <xdr:rowOff>81280</xdr:rowOff>
    </xdr:to>
    <xdr:cxnSp macro="">
      <xdr:nvCxnSpPr>
        <xdr:cNvPr id="129" name="直線コネクタ 128"/>
        <xdr:cNvCxnSpPr/>
      </xdr:nvCxnSpPr>
      <xdr:spPr>
        <a:xfrm>
          <a:off x="15671800" y="27559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6367</xdr:rowOff>
    </xdr:from>
    <xdr:ext cx="762000" cy="259045"/>
    <xdr:sp macro="" textlink="">
      <xdr:nvSpPr>
        <xdr:cNvPr id="130" name="物件費平均値テキスト"/>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77470</xdr:rowOff>
    </xdr:from>
    <xdr:to>
      <xdr:col>22</xdr:col>
      <xdr:colOff>565150</xdr:colOff>
      <xdr:row>16</xdr:row>
      <xdr:rowOff>12700</xdr:rowOff>
    </xdr:to>
    <xdr:cxnSp macro="">
      <xdr:nvCxnSpPr>
        <xdr:cNvPr id="132" name="直線コネクタ 131"/>
        <xdr:cNvCxnSpPr/>
      </xdr:nvCxnSpPr>
      <xdr:spPr>
        <a:xfrm>
          <a:off x="14782800" y="2649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34" name="テキスト ボックス 133"/>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77470</xdr:rowOff>
    </xdr:from>
    <xdr:to>
      <xdr:col>21</xdr:col>
      <xdr:colOff>361950</xdr:colOff>
      <xdr:row>15</xdr:row>
      <xdr:rowOff>130810</xdr:rowOff>
    </xdr:to>
    <xdr:cxnSp macro="">
      <xdr:nvCxnSpPr>
        <xdr:cNvPr id="135" name="直線コネクタ 134"/>
        <xdr:cNvCxnSpPr/>
      </xdr:nvCxnSpPr>
      <xdr:spPr>
        <a:xfrm flipV="1">
          <a:off x="13893800" y="2649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21607</xdr:rowOff>
    </xdr:from>
    <xdr:ext cx="762000" cy="259045"/>
    <xdr:sp macro="" textlink="">
      <xdr:nvSpPr>
        <xdr:cNvPr id="137" name="テキスト ボックス 136"/>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107950</xdr:rowOff>
    </xdr:from>
    <xdr:to>
      <xdr:col>20</xdr:col>
      <xdr:colOff>158750</xdr:colOff>
      <xdr:row>15</xdr:row>
      <xdr:rowOff>130810</xdr:rowOff>
    </xdr:to>
    <xdr:cxnSp macro="">
      <xdr:nvCxnSpPr>
        <xdr:cNvPr id="138" name="直線コネクタ 137"/>
        <xdr:cNvCxnSpPr/>
      </xdr:nvCxnSpPr>
      <xdr:spPr>
        <a:xfrm>
          <a:off x="13004800" y="2679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162577</xdr:rowOff>
    </xdr:from>
    <xdr:ext cx="762000" cy="259045"/>
    <xdr:sp macro="" textlink="">
      <xdr:nvSpPr>
        <xdr:cNvPr id="140" name="テキスト ボックス 139"/>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1"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42" name="テキスト ボックス 141"/>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48" name="円/楕円 147"/>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47007</xdr:rowOff>
    </xdr:from>
    <xdr:ext cx="762000" cy="259045"/>
    <xdr:sp macro="" textlink="">
      <xdr:nvSpPr>
        <xdr:cNvPr id="149" name="物件費該当値テキスト"/>
        <xdr:cNvSpPr txBox="1"/>
      </xdr:nvSpPr>
      <xdr:spPr>
        <a:xfrm>
          <a:off x="165989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133350</xdr:rowOff>
    </xdr:from>
    <xdr:to>
      <xdr:col>22</xdr:col>
      <xdr:colOff>615950</xdr:colOff>
      <xdr:row>16</xdr:row>
      <xdr:rowOff>63500</xdr:rowOff>
    </xdr:to>
    <xdr:sp macro="" textlink="">
      <xdr:nvSpPr>
        <xdr:cNvPr id="150" name="円/楕円 149"/>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73677</xdr:rowOff>
    </xdr:from>
    <xdr:ext cx="736600" cy="259045"/>
    <xdr:sp macro="" textlink="">
      <xdr:nvSpPr>
        <xdr:cNvPr id="151" name="テキスト ボックス 150"/>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26670</xdr:rowOff>
    </xdr:from>
    <xdr:to>
      <xdr:col>21</xdr:col>
      <xdr:colOff>412750</xdr:colOff>
      <xdr:row>15</xdr:row>
      <xdr:rowOff>128270</xdr:rowOff>
    </xdr:to>
    <xdr:sp macro="" textlink="">
      <xdr:nvSpPr>
        <xdr:cNvPr id="152" name="円/楕円 151"/>
        <xdr:cNvSpPr/>
      </xdr:nvSpPr>
      <xdr:spPr>
        <a:xfrm>
          <a:off x="14732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138447</xdr:rowOff>
    </xdr:from>
    <xdr:ext cx="762000" cy="259045"/>
    <xdr:sp macro="" textlink="">
      <xdr:nvSpPr>
        <xdr:cNvPr id="153" name="テキスト ボックス 152"/>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80010</xdr:rowOff>
    </xdr:from>
    <xdr:to>
      <xdr:col>20</xdr:col>
      <xdr:colOff>209550</xdr:colOff>
      <xdr:row>16</xdr:row>
      <xdr:rowOff>10160</xdr:rowOff>
    </xdr:to>
    <xdr:sp macro="" textlink="">
      <xdr:nvSpPr>
        <xdr:cNvPr id="154" name="円/楕円 153"/>
        <xdr:cNvSpPr/>
      </xdr:nvSpPr>
      <xdr:spPr>
        <a:xfrm>
          <a:off x="13843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20337</xdr:rowOff>
    </xdr:from>
    <xdr:ext cx="762000" cy="259045"/>
    <xdr:sp macro="" textlink="">
      <xdr:nvSpPr>
        <xdr:cNvPr id="155" name="テキスト ボックス 154"/>
        <xdr:cNvSpPr txBox="1"/>
      </xdr:nvSpPr>
      <xdr:spPr>
        <a:xfrm>
          <a:off x="13512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56" name="円/楕円 155"/>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57" name="テキスト ボックス 156"/>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扶助費については、大阪府平均と比較すると下回ってはいるものの、類似団体・全国平均と比較すると上回っている。この要因としては障がい者総合支援費関連の上昇が著しい。扶助費の増加傾向は高齢化の進展に伴い、</a:t>
          </a:r>
          <a:r>
            <a:rPr lang="ja-JP" altLang="en-US" sz="1100" b="0" i="0" baseline="0">
              <a:solidFill>
                <a:schemeClr val="dk1"/>
              </a:solidFill>
              <a:effectLst/>
              <a:latin typeface="+mn-lt"/>
              <a:ea typeface="+mn-ea"/>
              <a:cs typeface="+mn-cs"/>
            </a:rPr>
            <a:t>社会保障経費が</a:t>
          </a:r>
          <a:r>
            <a:rPr lang="ja-JP" altLang="ja-JP" sz="1100" b="0" i="0" baseline="0">
              <a:solidFill>
                <a:schemeClr val="dk1"/>
              </a:solidFill>
              <a:effectLst/>
              <a:latin typeface="+mn-lt"/>
              <a:ea typeface="+mn-ea"/>
              <a:cs typeface="+mn-cs"/>
            </a:rPr>
            <a:t>今後も増加</a:t>
          </a:r>
          <a:r>
            <a:rPr lang="ja-JP" altLang="en-US" sz="1100" b="0" i="0" baseline="0">
              <a:solidFill>
                <a:schemeClr val="dk1"/>
              </a:solidFill>
              <a:effectLst/>
              <a:latin typeface="+mn-lt"/>
              <a:ea typeface="+mn-ea"/>
              <a:cs typeface="+mn-cs"/>
            </a:rPr>
            <a:t>するものと</a:t>
          </a:r>
          <a:r>
            <a:rPr lang="ja-JP" altLang="ja-JP" sz="1100" b="0" i="0" baseline="0">
              <a:solidFill>
                <a:schemeClr val="dk1"/>
              </a:solidFill>
              <a:effectLst/>
              <a:latin typeface="+mn-lt"/>
              <a:ea typeface="+mn-ea"/>
              <a:cs typeface="+mn-cs"/>
            </a:rPr>
            <a:t>見込んでいる。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107950</xdr:rowOff>
    </xdr:from>
    <xdr:to>
      <xdr:col>7</xdr:col>
      <xdr:colOff>15875</xdr:colOff>
      <xdr:row>56</xdr:row>
      <xdr:rowOff>146050</xdr:rowOff>
    </xdr:to>
    <xdr:cxnSp macro="">
      <xdr:nvCxnSpPr>
        <xdr:cNvPr id="194" name="直線コネクタ 193"/>
        <xdr:cNvCxnSpPr/>
      </xdr:nvCxnSpPr>
      <xdr:spPr>
        <a:xfrm>
          <a:off x="3987800" y="9709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73677</xdr:rowOff>
    </xdr:from>
    <xdr:ext cx="762000" cy="259045"/>
    <xdr:sp macro="" textlink="">
      <xdr:nvSpPr>
        <xdr:cNvPr id="195"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31750</xdr:rowOff>
    </xdr:from>
    <xdr:to>
      <xdr:col>5</xdr:col>
      <xdr:colOff>549275</xdr:colOff>
      <xdr:row>56</xdr:row>
      <xdr:rowOff>107950</xdr:rowOff>
    </xdr:to>
    <xdr:cxnSp macro="">
      <xdr:nvCxnSpPr>
        <xdr:cNvPr id="197" name="直線コネクタ 196"/>
        <xdr:cNvCxnSpPr/>
      </xdr:nvCxnSpPr>
      <xdr:spPr>
        <a:xfrm>
          <a:off x="3098800" y="9632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198" name="フローチャート : 判断 197"/>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7002</xdr:rowOff>
    </xdr:from>
    <xdr:ext cx="736600" cy="259045"/>
    <xdr:sp macro="" textlink="">
      <xdr:nvSpPr>
        <xdr:cNvPr id="199" name="テキスト ボックス 198"/>
        <xdr:cNvSpPr txBox="1"/>
      </xdr:nvSpPr>
      <xdr:spPr>
        <a:xfrm>
          <a:off x="3606800" y="909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22225</xdr:rowOff>
    </xdr:from>
    <xdr:to>
      <xdr:col>4</xdr:col>
      <xdr:colOff>346075</xdr:colOff>
      <xdr:row>56</xdr:row>
      <xdr:rowOff>31750</xdr:rowOff>
    </xdr:to>
    <xdr:cxnSp macro="">
      <xdr:nvCxnSpPr>
        <xdr:cNvPr id="200" name="直線コネクタ 199"/>
        <xdr:cNvCxnSpPr/>
      </xdr:nvCxnSpPr>
      <xdr:spPr>
        <a:xfrm>
          <a:off x="2209800" y="96234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28575</xdr:rowOff>
    </xdr:from>
    <xdr:to>
      <xdr:col>4</xdr:col>
      <xdr:colOff>396875</xdr:colOff>
      <xdr:row>54</xdr:row>
      <xdr:rowOff>130175</xdr:rowOff>
    </xdr:to>
    <xdr:sp macro="" textlink="">
      <xdr:nvSpPr>
        <xdr:cNvPr id="201" name="フローチャート : 判断 200"/>
        <xdr:cNvSpPr/>
      </xdr:nvSpPr>
      <xdr:spPr>
        <a:xfrm>
          <a:off x="3048000" y="92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140352</xdr:rowOff>
    </xdr:from>
    <xdr:ext cx="762000" cy="259045"/>
    <xdr:sp macro="" textlink="">
      <xdr:nvSpPr>
        <xdr:cNvPr id="202" name="テキスト ボックス 201"/>
        <xdr:cNvSpPr txBox="1"/>
      </xdr:nvSpPr>
      <xdr:spPr>
        <a:xfrm>
          <a:off x="2717800" y="90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165100</xdr:rowOff>
    </xdr:from>
    <xdr:to>
      <xdr:col>3</xdr:col>
      <xdr:colOff>142875</xdr:colOff>
      <xdr:row>56</xdr:row>
      <xdr:rowOff>22225</xdr:rowOff>
    </xdr:to>
    <xdr:cxnSp macro="">
      <xdr:nvCxnSpPr>
        <xdr:cNvPr id="203" name="直線コネクタ 202"/>
        <xdr:cNvCxnSpPr/>
      </xdr:nvCxnSpPr>
      <xdr:spPr>
        <a:xfrm>
          <a:off x="1320800" y="95948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204" name="フローチャート : 判断 203"/>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121302</xdr:rowOff>
    </xdr:from>
    <xdr:ext cx="762000" cy="259045"/>
    <xdr:sp macro="" textlink="">
      <xdr:nvSpPr>
        <xdr:cNvPr id="205" name="テキスト ボックス 204"/>
        <xdr:cNvSpPr txBox="1"/>
      </xdr:nvSpPr>
      <xdr:spPr>
        <a:xfrm>
          <a:off x="1828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6" name="フローチャート : 判断 205"/>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07" name="テキスト ボックス 206"/>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213" name="円/楕円 212"/>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67327</xdr:rowOff>
    </xdr:from>
    <xdr:ext cx="762000" cy="259045"/>
    <xdr:sp macro="" textlink="">
      <xdr:nvSpPr>
        <xdr:cNvPr id="214" name="扶助費該当値テキスト"/>
        <xdr:cNvSpPr txBox="1"/>
      </xdr:nvSpPr>
      <xdr:spPr>
        <a:xfrm>
          <a:off x="4914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57150</xdr:rowOff>
    </xdr:from>
    <xdr:to>
      <xdr:col>5</xdr:col>
      <xdr:colOff>600075</xdr:colOff>
      <xdr:row>56</xdr:row>
      <xdr:rowOff>158750</xdr:rowOff>
    </xdr:to>
    <xdr:sp macro="" textlink="">
      <xdr:nvSpPr>
        <xdr:cNvPr id="215" name="円/楕円 214"/>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216" name="テキスト ボックス 215"/>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152400</xdr:rowOff>
    </xdr:from>
    <xdr:to>
      <xdr:col>4</xdr:col>
      <xdr:colOff>396875</xdr:colOff>
      <xdr:row>56</xdr:row>
      <xdr:rowOff>82550</xdr:rowOff>
    </xdr:to>
    <xdr:sp macro="" textlink="">
      <xdr:nvSpPr>
        <xdr:cNvPr id="217" name="円/楕円 216"/>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67327</xdr:rowOff>
    </xdr:from>
    <xdr:ext cx="762000" cy="259045"/>
    <xdr:sp macro="" textlink="">
      <xdr:nvSpPr>
        <xdr:cNvPr id="218" name="テキスト ボックス 217"/>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142875</xdr:rowOff>
    </xdr:from>
    <xdr:to>
      <xdr:col>3</xdr:col>
      <xdr:colOff>193675</xdr:colOff>
      <xdr:row>56</xdr:row>
      <xdr:rowOff>73025</xdr:rowOff>
    </xdr:to>
    <xdr:sp macro="" textlink="">
      <xdr:nvSpPr>
        <xdr:cNvPr id="219" name="円/楕円 218"/>
        <xdr:cNvSpPr/>
      </xdr:nvSpPr>
      <xdr:spPr>
        <a:xfrm>
          <a:off x="2159000" y="957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57802</xdr:rowOff>
    </xdr:from>
    <xdr:ext cx="762000" cy="259045"/>
    <xdr:sp macro="" textlink="">
      <xdr:nvSpPr>
        <xdr:cNvPr id="220" name="テキスト ボックス 219"/>
        <xdr:cNvSpPr txBox="1"/>
      </xdr:nvSpPr>
      <xdr:spPr>
        <a:xfrm>
          <a:off x="1828800" y="965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21" name="円/楕円 220"/>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22" name="テキスト ボックス 221"/>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その他については類似団体と比較して</a:t>
          </a:r>
          <a:r>
            <a:rPr lang="en-US" altLang="ja-JP" sz="1100" b="0" i="0" baseline="0">
              <a:solidFill>
                <a:schemeClr val="dk1"/>
              </a:solidFill>
              <a:effectLst/>
              <a:latin typeface="+mn-lt"/>
              <a:ea typeface="+mn-ea"/>
              <a:cs typeface="+mn-cs"/>
            </a:rPr>
            <a:t>5.5</a:t>
          </a:r>
          <a:r>
            <a:rPr lang="ja-JP" altLang="ja-JP" sz="1100" b="0" i="0" baseline="0">
              <a:solidFill>
                <a:schemeClr val="dk1"/>
              </a:solidFill>
              <a:effectLst/>
              <a:latin typeface="+mn-lt"/>
              <a:ea typeface="+mn-ea"/>
              <a:cs typeface="+mn-cs"/>
            </a:rPr>
            <a:t>ポイント上回っており、これは繰出金が主な要因となっている。繰出金のうち下水道事業に対する繰出が多額であり、このことが経常収支比率を上げる要因の一つとなっている。近年では、介護保険事業特別会計や後期高齢者医療会計（後期高齢者広域連合への負担金含む）への繰出金が毎年増えており、繰出金に係る経常収支比率は、当面この水準が続くものと考えられ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92710</xdr:rowOff>
    </xdr:from>
    <xdr:to>
      <xdr:col>24</xdr:col>
      <xdr:colOff>31750</xdr:colOff>
      <xdr:row>59</xdr:row>
      <xdr:rowOff>100330</xdr:rowOff>
    </xdr:to>
    <xdr:cxnSp macro="">
      <xdr:nvCxnSpPr>
        <xdr:cNvPr id="255" name="直線コネクタ 254"/>
        <xdr:cNvCxnSpPr/>
      </xdr:nvCxnSpPr>
      <xdr:spPr>
        <a:xfrm flipV="1">
          <a:off x="15671800" y="10208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6"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31750</xdr:rowOff>
    </xdr:from>
    <xdr:to>
      <xdr:col>22</xdr:col>
      <xdr:colOff>565150</xdr:colOff>
      <xdr:row>59</xdr:row>
      <xdr:rowOff>100330</xdr:rowOff>
    </xdr:to>
    <xdr:cxnSp macro="">
      <xdr:nvCxnSpPr>
        <xdr:cNvPr id="258" name="直線コネクタ 257"/>
        <xdr:cNvCxnSpPr/>
      </xdr:nvCxnSpPr>
      <xdr:spPr>
        <a:xfrm>
          <a:off x="14782800" y="10147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9" name="フローチャート : 判断 258"/>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60" name="テキスト ボックス 259"/>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165100</xdr:rowOff>
    </xdr:from>
    <xdr:to>
      <xdr:col>21</xdr:col>
      <xdr:colOff>361950</xdr:colOff>
      <xdr:row>59</xdr:row>
      <xdr:rowOff>31750</xdr:rowOff>
    </xdr:to>
    <xdr:cxnSp macro="">
      <xdr:nvCxnSpPr>
        <xdr:cNvPr id="261" name="直線コネクタ 260"/>
        <xdr:cNvCxnSpPr/>
      </xdr:nvCxnSpPr>
      <xdr:spPr>
        <a:xfrm>
          <a:off x="13893800" y="1010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2" name="フローチャート : 判断 261"/>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63" name="テキスト ボックス 262"/>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157480</xdr:rowOff>
    </xdr:from>
    <xdr:to>
      <xdr:col>20</xdr:col>
      <xdr:colOff>158750</xdr:colOff>
      <xdr:row>58</xdr:row>
      <xdr:rowOff>165100</xdr:rowOff>
    </xdr:to>
    <xdr:cxnSp macro="">
      <xdr:nvCxnSpPr>
        <xdr:cNvPr id="264" name="直線コネクタ 263"/>
        <xdr:cNvCxnSpPr/>
      </xdr:nvCxnSpPr>
      <xdr:spPr>
        <a:xfrm>
          <a:off x="13004800" y="10101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6" name="テキスト ボックス 265"/>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7" name="フローチャート : 判断 26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8" name="テキスト ボックス 26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41910</xdr:rowOff>
    </xdr:from>
    <xdr:to>
      <xdr:col>24</xdr:col>
      <xdr:colOff>82550</xdr:colOff>
      <xdr:row>59</xdr:row>
      <xdr:rowOff>143510</xdr:rowOff>
    </xdr:to>
    <xdr:sp macro="" textlink="">
      <xdr:nvSpPr>
        <xdr:cNvPr id="274" name="円/楕円 273"/>
        <xdr:cNvSpPr/>
      </xdr:nvSpPr>
      <xdr:spPr>
        <a:xfrm>
          <a:off x="16459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13987</xdr:rowOff>
    </xdr:from>
    <xdr:ext cx="762000" cy="259045"/>
    <xdr:sp macro="" textlink="">
      <xdr:nvSpPr>
        <xdr:cNvPr id="275" name="その他該当値テキスト"/>
        <xdr:cNvSpPr txBox="1"/>
      </xdr:nvSpPr>
      <xdr:spPr>
        <a:xfrm>
          <a:off x="165989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49530</xdr:rowOff>
    </xdr:from>
    <xdr:to>
      <xdr:col>22</xdr:col>
      <xdr:colOff>615950</xdr:colOff>
      <xdr:row>59</xdr:row>
      <xdr:rowOff>151130</xdr:rowOff>
    </xdr:to>
    <xdr:sp macro="" textlink="">
      <xdr:nvSpPr>
        <xdr:cNvPr id="276" name="円/楕円 275"/>
        <xdr:cNvSpPr/>
      </xdr:nvSpPr>
      <xdr:spPr>
        <a:xfrm>
          <a:off x="15621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135907</xdr:rowOff>
    </xdr:from>
    <xdr:ext cx="736600" cy="259045"/>
    <xdr:sp macro="" textlink="">
      <xdr:nvSpPr>
        <xdr:cNvPr id="277" name="テキスト ボックス 276"/>
        <xdr:cNvSpPr txBox="1"/>
      </xdr:nvSpPr>
      <xdr:spPr>
        <a:xfrm>
          <a:off x="15290800" y="1025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152400</xdr:rowOff>
    </xdr:from>
    <xdr:to>
      <xdr:col>21</xdr:col>
      <xdr:colOff>412750</xdr:colOff>
      <xdr:row>59</xdr:row>
      <xdr:rowOff>82550</xdr:rowOff>
    </xdr:to>
    <xdr:sp macro="" textlink="">
      <xdr:nvSpPr>
        <xdr:cNvPr id="278" name="円/楕円 277"/>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67327</xdr:rowOff>
    </xdr:from>
    <xdr:ext cx="762000" cy="259045"/>
    <xdr:sp macro="" textlink="">
      <xdr:nvSpPr>
        <xdr:cNvPr id="279" name="テキスト ボックス 278"/>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114300</xdr:rowOff>
    </xdr:from>
    <xdr:to>
      <xdr:col>20</xdr:col>
      <xdr:colOff>209550</xdr:colOff>
      <xdr:row>59</xdr:row>
      <xdr:rowOff>44450</xdr:rowOff>
    </xdr:to>
    <xdr:sp macro="" textlink="">
      <xdr:nvSpPr>
        <xdr:cNvPr id="280" name="円/楕円 279"/>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29227</xdr:rowOff>
    </xdr:from>
    <xdr:ext cx="762000" cy="259045"/>
    <xdr:sp macro="" textlink="">
      <xdr:nvSpPr>
        <xdr:cNvPr id="281" name="テキスト ボックス 280"/>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106680</xdr:rowOff>
    </xdr:from>
    <xdr:to>
      <xdr:col>19</xdr:col>
      <xdr:colOff>6350</xdr:colOff>
      <xdr:row>59</xdr:row>
      <xdr:rowOff>36830</xdr:rowOff>
    </xdr:to>
    <xdr:sp macro="" textlink="">
      <xdr:nvSpPr>
        <xdr:cNvPr id="282" name="円/楕円 281"/>
        <xdr:cNvSpPr/>
      </xdr:nvSpPr>
      <xdr:spPr>
        <a:xfrm>
          <a:off x="12954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21607</xdr:rowOff>
    </xdr:from>
    <xdr:ext cx="762000" cy="259045"/>
    <xdr:sp macro="" textlink="">
      <xdr:nvSpPr>
        <xdr:cNvPr id="283" name="テキスト ボックス 282"/>
        <xdr:cNvSpPr txBox="1"/>
      </xdr:nvSpPr>
      <xdr:spPr>
        <a:xfrm>
          <a:off x="12623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年度は泉北環境整備施設組合負担金の減などもあり、</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ポイントの改善となった。しかしながら、全国平均、類似団体平均及び大阪府平均を上回って</a:t>
          </a:r>
          <a:r>
            <a:rPr lang="ja-JP" altLang="en-US" sz="1100" b="0" i="0" baseline="0">
              <a:solidFill>
                <a:schemeClr val="dk1"/>
              </a:solidFill>
              <a:effectLst/>
              <a:latin typeface="+mn-lt"/>
              <a:ea typeface="+mn-ea"/>
              <a:cs typeface="+mn-cs"/>
            </a:rPr>
            <a:t>いる。これは</a:t>
          </a:r>
          <a:r>
            <a:rPr lang="ja-JP" altLang="ja-JP" sz="1100" b="0" i="0" baseline="0">
              <a:solidFill>
                <a:schemeClr val="dk1"/>
              </a:solidFill>
              <a:effectLst/>
              <a:latin typeface="+mn-lt"/>
              <a:ea typeface="+mn-ea"/>
              <a:cs typeface="+mn-cs"/>
            </a:rPr>
            <a:t>こ</a:t>
          </a:r>
          <a:r>
            <a:rPr lang="ja-JP" altLang="en-US" sz="1100" b="0" i="0" baseline="0">
              <a:solidFill>
                <a:schemeClr val="dk1"/>
              </a:solidFill>
              <a:effectLst/>
              <a:latin typeface="+mn-lt"/>
              <a:ea typeface="+mn-ea"/>
              <a:cs typeface="+mn-cs"/>
            </a:rPr>
            <a:t>こ</a:t>
          </a:r>
          <a:r>
            <a:rPr lang="ja-JP" altLang="ja-JP" sz="1100" b="0" i="0" baseline="0">
              <a:solidFill>
                <a:schemeClr val="dk1"/>
              </a:solidFill>
              <a:effectLst/>
              <a:latin typeface="+mn-lt"/>
              <a:ea typeface="+mn-ea"/>
              <a:cs typeface="+mn-cs"/>
            </a:rPr>
            <a:t>数年</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病院事業会計への繰出</a:t>
          </a:r>
          <a:r>
            <a:rPr lang="ja-JP" altLang="en-US" sz="1100" b="0" i="0" baseline="0">
              <a:solidFill>
                <a:schemeClr val="dk1"/>
              </a:solidFill>
              <a:effectLst/>
              <a:latin typeface="+mn-lt"/>
              <a:ea typeface="+mn-ea"/>
              <a:cs typeface="+mn-cs"/>
            </a:rPr>
            <a:t>金</a:t>
          </a:r>
          <a:r>
            <a:rPr lang="ja-JP" altLang="ja-JP" sz="1100" b="0" i="0" baseline="0">
              <a:solidFill>
                <a:schemeClr val="dk1"/>
              </a:solidFill>
              <a:effectLst/>
              <a:latin typeface="+mn-lt"/>
              <a:ea typeface="+mn-ea"/>
              <a:cs typeface="+mn-cs"/>
            </a:rPr>
            <a:t>が</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億円超で推移していることが要因となっている。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99568</xdr:rowOff>
    </xdr:from>
    <xdr:to>
      <xdr:col>24</xdr:col>
      <xdr:colOff>31750</xdr:colOff>
      <xdr:row>36</xdr:row>
      <xdr:rowOff>104140</xdr:rowOff>
    </xdr:to>
    <xdr:cxnSp macro="">
      <xdr:nvCxnSpPr>
        <xdr:cNvPr id="313" name="直線コネクタ 312"/>
        <xdr:cNvCxnSpPr/>
      </xdr:nvCxnSpPr>
      <xdr:spPr>
        <a:xfrm flipV="1">
          <a:off x="15671800" y="62717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33291</xdr:rowOff>
    </xdr:from>
    <xdr:ext cx="762000" cy="259045"/>
    <xdr:sp macro="" textlink="">
      <xdr:nvSpPr>
        <xdr:cNvPr id="314" name="補助費等平均値テキスト"/>
        <xdr:cNvSpPr txBox="1"/>
      </xdr:nvSpPr>
      <xdr:spPr>
        <a:xfrm>
          <a:off x="16598900" y="60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104140</xdr:rowOff>
    </xdr:from>
    <xdr:to>
      <xdr:col>22</xdr:col>
      <xdr:colOff>565150</xdr:colOff>
      <xdr:row>36</xdr:row>
      <xdr:rowOff>127000</xdr:rowOff>
    </xdr:to>
    <xdr:cxnSp macro="">
      <xdr:nvCxnSpPr>
        <xdr:cNvPr id="316" name="直線コネクタ 315"/>
        <xdr:cNvCxnSpPr/>
      </xdr:nvCxnSpPr>
      <xdr:spPr>
        <a:xfrm flipV="1">
          <a:off x="14782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7" name="フローチャート : 判断 316"/>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8" name="テキスト ボックス 317"/>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127000</xdr:rowOff>
    </xdr:from>
    <xdr:to>
      <xdr:col>21</xdr:col>
      <xdr:colOff>361950</xdr:colOff>
      <xdr:row>36</xdr:row>
      <xdr:rowOff>145288</xdr:rowOff>
    </xdr:to>
    <xdr:cxnSp macro="">
      <xdr:nvCxnSpPr>
        <xdr:cNvPr id="319" name="直線コネクタ 318"/>
        <xdr:cNvCxnSpPr/>
      </xdr:nvCxnSpPr>
      <xdr:spPr>
        <a:xfrm flipV="1">
          <a:off x="13893800" y="6299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20" name="フローチャート : 判断 319"/>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21" name="テキスト ボックス 320"/>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145288</xdr:rowOff>
    </xdr:from>
    <xdr:to>
      <xdr:col>20</xdr:col>
      <xdr:colOff>158750</xdr:colOff>
      <xdr:row>36</xdr:row>
      <xdr:rowOff>154432</xdr:rowOff>
    </xdr:to>
    <xdr:cxnSp macro="">
      <xdr:nvCxnSpPr>
        <xdr:cNvPr id="322" name="直線コネクタ 321"/>
        <xdr:cNvCxnSpPr/>
      </xdr:nvCxnSpPr>
      <xdr:spPr>
        <a:xfrm flipV="1">
          <a:off x="13004800" y="63174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3" name="フローチャート : 判断 322"/>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4" name="テキスト ボックス 323"/>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5" name="フローチャート : 判断 324"/>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6" name="テキスト ボックス 325"/>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32" name="円/楕円 331"/>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20845</xdr:rowOff>
    </xdr:from>
    <xdr:ext cx="762000" cy="259045"/>
    <xdr:sp macro="" textlink="">
      <xdr:nvSpPr>
        <xdr:cNvPr id="333" name="補助費等該当値テキスト"/>
        <xdr:cNvSpPr txBox="1"/>
      </xdr:nvSpPr>
      <xdr:spPr>
        <a:xfrm>
          <a:off x="165989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34" name="円/楕円 333"/>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139717</xdr:rowOff>
    </xdr:from>
    <xdr:ext cx="736600" cy="259045"/>
    <xdr:sp macro="" textlink="">
      <xdr:nvSpPr>
        <xdr:cNvPr id="335" name="テキスト ボックス 334"/>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76200</xdr:rowOff>
    </xdr:from>
    <xdr:to>
      <xdr:col>21</xdr:col>
      <xdr:colOff>412750</xdr:colOff>
      <xdr:row>37</xdr:row>
      <xdr:rowOff>6350</xdr:rowOff>
    </xdr:to>
    <xdr:sp macro="" textlink="">
      <xdr:nvSpPr>
        <xdr:cNvPr id="336" name="円/楕円 335"/>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162577</xdr:rowOff>
    </xdr:from>
    <xdr:ext cx="762000" cy="259045"/>
    <xdr:sp macro="" textlink="">
      <xdr:nvSpPr>
        <xdr:cNvPr id="337" name="テキスト ボックス 336"/>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94488</xdr:rowOff>
    </xdr:from>
    <xdr:to>
      <xdr:col>20</xdr:col>
      <xdr:colOff>209550</xdr:colOff>
      <xdr:row>37</xdr:row>
      <xdr:rowOff>24638</xdr:rowOff>
    </xdr:to>
    <xdr:sp macro="" textlink="">
      <xdr:nvSpPr>
        <xdr:cNvPr id="338" name="円/楕円 337"/>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9415</xdr:rowOff>
    </xdr:from>
    <xdr:ext cx="762000" cy="259045"/>
    <xdr:sp macro="" textlink="">
      <xdr:nvSpPr>
        <xdr:cNvPr id="339" name="テキスト ボックス 338"/>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40" name="円/楕円 339"/>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41" name="テキスト ボックス 340"/>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類似団体と比較して</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ポイント上回っている。これは、南海中央線街路事業、南海本線連続立体交差事業、学校教育施設の大規模改修事業を短期間に実施したことや、退職者の増加に伴う退職手当支払額が増加し、これらの財源として地方債を発行したことによるもので、経常収支比率を押し上げる最大の要因となっている。今後も厳しい財政状況が続くことが予想されることから</a:t>
          </a:r>
          <a:r>
            <a:rPr lang="ja-JP" altLang="ja-JP" sz="1100" b="0" i="0" baseline="0">
              <a:solidFill>
                <a:schemeClr val="dk1"/>
              </a:solidFill>
              <a:effectLst/>
              <a:latin typeface="+mn-lt"/>
              <a:ea typeface="+mn-ea"/>
              <a:cs typeface="+mn-cs"/>
            </a:rPr>
            <a:t>、地方債の発行</a:t>
          </a:r>
          <a:r>
            <a:rPr lang="ja-JP" altLang="en-US" sz="1100" b="0" i="0" baseline="0">
              <a:solidFill>
                <a:schemeClr val="dk1"/>
              </a:solidFill>
              <a:effectLst/>
              <a:latin typeface="+mn-lt"/>
              <a:ea typeface="+mn-ea"/>
              <a:cs typeface="+mn-cs"/>
            </a:rPr>
            <a:t>にあたっては基準財政需要額算入の有無も検討したうえで、発行を可能な限り</a:t>
          </a:r>
          <a:r>
            <a:rPr lang="ja-JP" altLang="ja-JP" sz="1100" b="0" i="0" baseline="0">
              <a:solidFill>
                <a:schemeClr val="dk1"/>
              </a:solidFill>
              <a:effectLst/>
              <a:latin typeface="+mn-lt"/>
              <a:ea typeface="+mn-ea"/>
              <a:cs typeface="+mn-cs"/>
            </a:rPr>
            <a:t>抑制していく。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26415</xdr:rowOff>
    </xdr:from>
    <xdr:to>
      <xdr:col>7</xdr:col>
      <xdr:colOff>15875</xdr:colOff>
      <xdr:row>78</xdr:row>
      <xdr:rowOff>127000</xdr:rowOff>
    </xdr:to>
    <xdr:cxnSp macro="">
      <xdr:nvCxnSpPr>
        <xdr:cNvPr id="371" name="直線コネクタ 370"/>
        <xdr:cNvCxnSpPr/>
      </xdr:nvCxnSpPr>
      <xdr:spPr>
        <a:xfrm flipV="1">
          <a:off x="3987800" y="13399515"/>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44721</xdr:rowOff>
    </xdr:from>
    <xdr:ext cx="762000" cy="259045"/>
    <xdr:sp macro="" textlink="">
      <xdr:nvSpPr>
        <xdr:cNvPr id="372"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127000</xdr:rowOff>
    </xdr:from>
    <xdr:to>
      <xdr:col>5</xdr:col>
      <xdr:colOff>549275</xdr:colOff>
      <xdr:row>79</xdr:row>
      <xdr:rowOff>10413</xdr:rowOff>
    </xdr:to>
    <xdr:cxnSp macro="">
      <xdr:nvCxnSpPr>
        <xdr:cNvPr id="374" name="直線コネクタ 373"/>
        <xdr:cNvCxnSpPr/>
      </xdr:nvCxnSpPr>
      <xdr:spPr>
        <a:xfrm flipV="1">
          <a:off x="3098800" y="13500100"/>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5" name="フローチャート : 判断 37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76" name="テキスト ボックス 375"/>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10413</xdr:rowOff>
    </xdr:from>
    <xdr:to>
      <xdr:col>4</xdr:col>
      <xdr:colOff>346075</xdr:colOff>
      <xdr:row>79</xdr:row>
      <xdr:rowOff>46989</xdr:rowOff>
    </xdr:to>
    <xdr:cxnSp macro="">
      <xdr:nvCxnSpPr>
        <xdr:cNvPr id="377" name="直線コネクタ 376"/>
        <xdr:cNvCxnSpPr/>
      </xdr:nvCxnSpPr>
      <xdr:spPr>
        <a:xfrm flipV="1">
          <a:off x="2209800" y="135549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8" name="フローチャート : 判断 377"/>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79" name="テキスト ボックス 378"/>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46989</xdr:rowOff>
    </xdr:from>
    <xdr:to>
      <xdr:col>3</xdr:col>
      <xdr:colOff>142875</xdr:colOff>
      <xdr:row>79</xdr:row>
      <xdr:rowOff>60706</xdr:rowOff>
    </xdr:to>
    <xdr:cxnSp macro="">
      <xdr:nvCxnSpPr>
        <xdr:cNvPr id="380" name="直線コネクタ 379"/>
        <xdr:cNvCxnSpPr/>
      </xdr:nvCxnSpPr>
      <xdr:spPr>
        <a:xfrm flipV="1">
          <a:off x="1320800" y="135915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81" name="フローチャート : 判断 380"/>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82" name="テキスト ボックス 381"/>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3" name="フローチャート : 判断 38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84" name="テキスト ボックス 383"/>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147065</xdr:rowOff>
    </xdr:from>
    <xdr:to>
      <xdr:col>7</xdr:col>
      <xdr:colOff>66675</xdr:colOff>
      <xdr:row>78</xdr:row>
      <xdr:rowOff>77215</xdr:rowOff>
    </xdr:to>
    <xdr:sp macro="" textlink="">
      <xdr:nvSpPr>
        <xdr:cNvPr id="390" name="円/楕円 389"/>
        <xdr:cNvSpPr/>
      </xdr:nvSpPr>
      <xdr:spPr>
        <a:xfrm>
          <a:off x="4775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119142</xdr:rowOff>
    </xdr:from>
    <xdr:ext cx="762000" cy="259045"/>
    <xdr:sp macro="" textlink="">
      <xdr:nvSpPr>
        <xdr:cNvPr id="391" name="公債費該当値テキスト"/>
        <xdr:cNvSpPr txBox="1"/>
      </xdr:nvSpPr>
      <xdr:spPr>
        <a:xfrm>
          <a:off x="4914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76200</xdr:rowOff>
    </xdr:from>
    <xdr:to>
      <xdr:col>5</xdr:col>
      <xdr:colOff>600075</xdr:colOff>
      <xdr:row>79</xdr:row>
      <xdr:rowOff>6350</xdr:rowOff>
    </xdr:to>
    <xdr:sp macro="" textlink="">
      <xdr:nvSpPr>
        <xdr:cNvPr id="392" name="円/楕円 391"/>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162577</xdr:rowOff>
    </xdr:from>
    <xdr:ext cx="736600" cy="259045"/>
    <xdr:sp macro="" textlink="">
      <xdr:nvSpPr>
        <xdr:cNvPr id="393" name="テキスト ボックス 392"/>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131063</xdr:rowOff>
    </xdr:from>
    <xdr:to>
      <xdr:col>4</xdr:col>
      <xdr:colOff>396875</xdr:colOff>
      <xdr:row>79</xdr:row>
      <xdr:rowOff>61213</xdr:rowOff>
    </xdr:to>
    <xdr:sp macro="" textlink="">
      <xdr:nvSpPr>
        <xdr:cNvPr id="394" name="円/楕円 393"/>
        <xdr:cNvSpPr/>
      </xdr:nvSpPr>
      <xdr:spPr>
        <a:xfrm>
          <a:off x="3048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45990</xdr:rowOff>
    </xdr:from>
    <xdr:ext cx="762000" cy="259045"/>
    <xdr:sp macro="" textlink="">
      <xdr:nvSpPr>
        <xdr:cNvPr id="395" name="テキスト ボックス 394"/>
        <xdr:cNvSpPr txBox="1"/>
      </xdr:nvSpPr>
      <xdr:spPr>
        <a:xfrm>
          <a:off x="2717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167639</xdr:rowOff>
    </xdr:from>
    <xdr:to>
      <xdr:col>3</xdr:col>
      <xdr:colOff>193675</xdr:colOff>
      <xdr:row>79</xdr:row>
      <xdr:rowOff>97789</xdr:rowOff>
    </xdr:to>
    <xdr:sp macro="" textlink="">
      <xdr:nvSpPr>
        <xdr:cNvPr id="396" name="円/楕円 395"/>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82566</xdr:rowOff>
    </xdr:from>
    <xdr:ext cx="762000" cy="259045"/>
    <xdr:sp macro="" textlink="">
      <xdr:nvSpPr>
        <xdr:cNvPr id="397" name="テキスト ボックス 396"/>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9906</xdr:rowOff>
    </xdr:from>
    <xdr:to>
      <xdr:col>1</xdr:col>
      <xdr:colOff>676275</xdr:colOff>
      <xdr:row>79</xdr:row>
      <xdr:rowOff>111506</xdr:rowOff>
    </xdr:to>
    <xdr:sp macro="" textlink="">
      <xdr:nvSpPr>
        <xdr:cNvPr id="398" name="円/楕円 397"/>
        <xdr:cNvSpPr/>
      </xdr:nvSpPr>
      <xdr:spPr>
        <a:xfrm>
          <a:off x="1270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96283</xdr:rowOff>
    </xdr:from>
    <xdr:ext cx="762000" cy="259045"/>
    <xdr:sp macro="" textlink="">
      <xdr:nvSpPr>
        <xdr:cNvPr id="399" name="テキスト ボックス 398"/>
        <xdr:cNvSpPr txBox="1"/>
      </xdr:nvSpPr>
      <xdr:spPr>
        <a:xfrm>
          <a:off x="939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を除いた経常収支比率は、大阪府平均を上回る水準で推移している。本市の経常収支比率は、ほぼ全ての性質別経費において類似団体を上回っており、非常に硬直した財政状況である。各性質別経費の項目で述べているとおり、経常収支比率の数値は現状の水準で推移する見通しではあるが、今後の地方債償還終了による公債費の逓減と特別会計、企業会計の収支改善に伴う繰出金の減額を待たなければ、その改善は極めて厳しいと考える。</a:t>
          </a:r>
          <a:r>
            <a:rPr lang="ja-JP" altLang="en-US" sz="1100">
              <a:solidFill>
                <a:schemeClr val="dk1"/>
              </a:solidFill>
              <a:effectLst/>
              <a:latin typeface="+mn-lt"/>
              <a:ea typeface="+mn-ea"/>
              <a:cs typeface="+mn-cs"/>
            </a:rPr>
            <a:t>当面の間は現状の水準から悪化しないように努めるものとする。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67563</xdr:rowOff>
    </xdr:from>
    <xdr:to>
      <xdr:col>24</xdr:col>
      <xdr:colOff>31750</xdr:colOff>
      <xdr:row>78</xdr:row>
      <xdr:rowOff>122428</xdr:rowOff>
    </xdr:to>
    <xdr:cxnSp macro="">
      <xdr:nvCxnSpPr>
        <xdr:cNvPr id="430" name="直線コネクタ 429"/>
        <xdr:cNvCxnSpPr/>
      </xdr:nvCxnSpPr>
      <xdr:spPr>
        <a:xfrm>
          <a:off x="15671800" y="13440663"/>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104157</xdr:rowOff>
    </xdr:from>
    <xdr:ext cx="762000" cy="259045"/>
    <xdr:sp macro="" textlink="">
      <xdr:nvSpPr>
        <xdr:cNvPr id="431" name="公債費以外平均値テキスト"/>
        <xdr:cNvSpPr txBox="1"/>
      </xdr:nvSpPr>
      <xdr:spPr>
        <a:xfrm>
          <a:off x="16598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21844</xdr:rowOff>
    </xdr:from>
    <xdr:to>
      <xdr:col>22</xdr:col>
      <xdr:colOff>565150</xdr:colOff>
      <xdr:row>78</xdr:row>
      <xdr:rowOff>67563</xdr:rowOff>
    </xdr:to>
    <xdr:cxnSp macro="">
      <xdr:nvCxnSpPr>
        <xdr:cNvPr id="433" name="直線コネクタ 432"/>
        <xdr:cNvCxnSpPr/>
      </xdr:nvCxnSpPr>
      <xdr:spPr>
        <a:xfrm>
          <a:off x="14782800" y="1339494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4" name="フローチャート : 判断 433"/>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35" name="テキスト ボックス 434"/>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129287</xdr:rowOff>
    </xdr:from>
    <xdr:to>
      <xdr:col>21</xdr:col>
      <xdr:colOff>361950</xdr:colOff>
      <xdr:row>78</xdr:row>
      <xdr:rowOff>21844</xdr:rowOff>
    </xdr:to>
    <xdr:cxnSp macro="">
      <xdr:nvCxnSpPr>
        <xdr:cNvPr id="436" name="直線コネクタ 435"/>
        <xdr:cNvCxnSpPr/>
      </xdr:nvCxnSpPr>
      <xdr:spPr>
        <a:xfrm>
          <a:off x="13893800" y="13330937"/>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7" name="フローチャート : 判断 43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8" name="テキスト ボックス 437"/>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129287</xdr:rowOff>
    </xdr:from>
    <xdr:to>
      <xdr:col>20</xdr:col>
      <xdr:colOff>158750</xdr:colOff>
      <xdr:row>77</xdr:row>
      <xdr:rowOff>165863</xdr:rowOff>
    </xdr:to>
    <xdr:cxnSp macro="">
      <xdr:nvCxnSpPr>
        <xdr:cNvPr id="439" name="直線コネクタ 438"/>
        <xdr:cNvCxnSpPr/>
      </xdr:nvCxnSpPr>
      <xdr:spPr>
        <a:xfrm flipV="1">
          <a:off x="13004800" y="1333093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40" name="フローチャート : 判断 439"/>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41" name="テキスト ボックス 440"/>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3" name="テキスト ボックス 442"/>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71628</xdr:rowOff>
    </xdr:from>
    <xdr:to>
      <xdr:col>24</xdr:col>
      <xdr:colOff>82550</xdr:colOff>
      <xdr:row>79</xdr:row>
      <xdr:rowOff>1778</xdr:rowOff>
    </xdr:to>
    <xdr:sp macro="" textlink="">
      <xdr:nvSpPr>
        <xdr:cNvPr id="449" name="円/楕円 448"/>
        <xdr:cNvSpPr/>
      </xdr:nvSpPr>
      <xdr:spPr>
        <a:xfrm>
          <a:off x="16459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43705</xdr:rowOff>
    </xdr:from>
    <xdr:ext cx="762000" cy="259045"/>
    <xdr:sp macro="" textlink="">
      <xdr:nvSpPr>
        <xdr:cNvPr id="450" name="公債費以外該当値テキスト"/>
        <xdr:cNvSpPr txBox="1"/>
      </xdr:nvSpPr>
      <xdr:spPr>
        <a:xfrm>
          <a:off x="16598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16763</xdr:rowOff>
    </xdr:from>
    <xdr:to>
      <xdr:col>22</xdr:col>
      <xdr:colOff>615950</xdr:colOff>
      <xdr:row>78</xdr:row>
      <xdr:rowOff>118363</xdr:rowOff>
    </xdr:to>
    <xdr:sp macro="" textlink="">
      <xdr:nvSpPr>
        <xdr:cNvPr id="451" name="円/楕円 450"/>
        <xdr:cNvSpPr/>
      </xdr:nvSpPr>
      <xdr:spPr>
        <a:xfrm>
          <a:off x="15621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103140</xdr:rowOff>
    </xdr:from>
    <xdr:ext cx="736600" cy="259045"/>
    <xdr:sp macro="" textlink="">
      <xdr:nvSpPr>
        <xdr:cNvPr id="452" name="テキスト ボックス 451"/>
        <xdr:cNvSpPr txBox="1"/>
      </xdr:nvSpPr>
      <xdr:spPr>
        <a:xfrm>
          <a:off x="15290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142494</xdr:rowOff>
    </xdr:from>
    <xdr:to>
      <xdr:col>21</xdr:col>
      <xdr:colOff>412750</xdr:colOff>
      <xdr:row>78</xdr:row>
      <xdr:rowOff>72644</xdr:rowOff>
    </xdr:to>
    <xdr:sp macro="" textlink="">
      <xdr:nvSpPr>
        <xdr:cNvPr id="453" name="円/楕円 452"/>
        <xdr:cNvSpPr/>
      </xdr:nvSpPr>
      <xdr:spPr>
        <a:xfrm>
          <a:off x="14732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57421</xdr:rowOff>
    </xdr:from>
    <xdr:ext cx="762000" cy="259045"/>
    <xdr:sp macro="" textlink="">
      <xdr:nvSpPr>
        <xdr:cNvPr id="454" name="テキスト ボックス 453"/>
        <xdr:cNvSpPr txBox="1"/>
      </xdr:nvSpPr>
      <xdr:spPr>
        <a:xfrm>
          <a:off x="14401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78487</xdr:rowOff>
    </xdr:from>
    <xdr:to>
      <xdr:col>20</xdr:col>
      <xdr:colOff>209550</xdr:colOff>
      <xdr:row>78</xdr:row>
      <xdr:rowOff>8637</xdr:rowOff>
    </xdr:to>
    <xdr:sp macro="" textlink="">
      <xdr:nvSpPr>
        <xdr:cNvPr id="455" name="円/楕円 454"/>
        <xdr:cNvSpPr/>
      </xdr:nvSpPr>
      <xdr:spPr>
        <a:xfrm>
          <a:off x="13843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164864</xdr:rowOff>
    </xdr:from>
    <xdr:ext cx="762000" cy="259045"/>
    <xdr:sp macro="" textlink="">
      <xdr:nvSpPr>
        <xdr:cNvPr id="456" name="テキスト ボックス 455"/>
        <xdr:cNvSpPr txBox="1"/>
      </xdr:nvSpPr>
      <xdr:spPr>
        <a:xfrm>
          <a:off x="13512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115063</xdr:rowOff>
    </xdr:from>
    <xdr:to>
      <xdr:col>19</xdr:col>
      <xdr:colOff>6350</xdr:colOff>
      <xdr:row>78</xdr:row>
      <xdr:rowOff>45213</xdr:rowOff>
    </xdr:to>
    <xdr:sp macro="" textlink="">
      <xdr:nvSpPr>
        <xdr:cNvPr id="457" name="円/楕円 456"/>
        <xdr:cNvSpPr/>
      </xdr:nvSpPr>
      <xdr:spPr>
        <a:xfrm>
          <a:off x="12954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29990</xdr:rowOff>
    </xdr:from>
    <xdr:ext cx="762000" cy="259045"/>
    <xdr:sp macro="" textlink="">
      <xdr:nvSpPr>
        <xdr:cNvPr id="458" name="テキスト ボックス 457"/>
        <xdr:cNvSpPr txBox="1"/>
      </xdr:nvSpPr>
      <xdr:spPr>
        <a:xfrm>
          <a:off x="12623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大阪府泉大津市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107569</xdr:rowOff>
    </xdr:from>
    <xdr:to>
      <xdr:col>4</xdr:col>
      <xdr:colOff>1117600</xdr:colOff>
      <xdr:row>18</xdr:row>
      <xdr:rowOff>21558</xdr:rowOff>
    </xdr:to>
    <xdr:cxnSp macro="">
      <xdr:nvCxnSpPr>
        <xdr:cNvPr id="50" name="直線コネクタ 49"/>
        <xdr:cNvCxnSpPr/>
      </xdr:nvCxnSpPr>
      <xdr:spPr bwMode="auto">
        <a:xfrm flipV="1">
          <a:off x="5003800" y="3069844"/>
          <a:ext cx="647700" cy="85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41616</xdr:rowOff>
    </xdr:from>
    <xdr:ext cx="762000" cy="259045"/>
    <xdr:sp macro="" textlink="">
      <xdr:nvSpPr>
        <xdr:cNvPr id="51" name="人口1人当たり決算額の推移平均値テキスト130"/>
        <xdr:cNvSpPr txBox="1"/>
      </xdr:nvSpPr>
      <xdr:spPr>
        <a:xfrm>
          <a:off x="5740400" y="2832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21558</xdr:rowOff>
    </xdr:from>
    <xdr:to>
      <xdr:col>4</xdr:col>
      <xdr:colOff>469900</xdr:colOff>
      <xdr:row>18</xdr:row>
      <xdr:rowOff>42685</xdr:rowOff>
    </xdr:to>
    <xdr:cxnSp macro="">
      <xdr:nvCxnSpPr>
        <xdr:cNvPr id="53" name="直線コネクタ 52"/>
        <xdr:cNvCxnSpPr/>
      </xdr:nvCxnSpPr>
      <xdr:spPr bwMode="auto">
        <a:xfrm flipV="1">
          <a:off x="4305300" y="3155283"/>
          <a:ext cx="698500" cy="21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41313</xdr:rowOff>
    </xdr:from>
    <xdr:to>
      <xdr:col>3</xdr:col>
      <xdr:colOff>904875</xdr:colOff>
      <xdr:row>18</xdr:row>
      <xdr:rowOff>42685</xdr:rowOff>
    </xdr:to>
    <xdr:cxnSp macro="">
      <xdr:nvCxnSpPr>
        <xdr:cNvPr id="56" name="直線コネクタ 55"/>
        <xdr:cNvCxnSpPr/>
      </xdr:nvCxnSpPr>
      <xdr:spPr bwMode="auto">
        <a:xfrm>
          <a:off x="3606800" y="3175038"/>
          <a:ext cx="698500" cy="1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157156</xdr:rowOff>
    </xdr:from>
    <xdr:to>
      <xdr:col>3</xdr:col>
      <xdr:colOff>206375</xdr:colOff>
      <xdr:row>18</xdr:row>
      <xdr:rowOff>41313</xdr:rowOff>
    </xdr:to>
    <xdr:cxnSp macro="">
      <xdr:nvCxnSpPr>
        <xdr:cNvPr id="59" name="直線コネクタ 58"/>
        <xdr:cNvCxnSpPr/>
      </xdr:nvCxnSpPr>
      <xdr:spPr bwMode="auto">
        <a:xfrm>
          <a:off x="2908300" y="3119431"/>
          <a:ext cx="698500" cy="55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56769</xdr:rowOff>
    </xdr:from>
    <xdr:to>
      <xdr:col>5</xdr:col>
      <xdr:colOff>34925</xdr:colOff>
      <xdr:row>17</xdr:row>
      <xdr:rowOff>158369</xdr:rowOff>
    </xdr:to>
    <xdr:sp macro="" textlink="">
      <xdr:nvSpPr>
        <xdr:cNvPr id="69" name="円/楕円 68"/>
        <xdr:cNvSpPr/>
      </xdr:nvSpPr>
      <xdr:spPr bwMode="auto">
        <a:xfrm>
          <a:off x="5600700" y="3019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28846</xdr:rowOff>
    </xdr:from>
    <xdr:ext cx="762000" cy="259045"/>
    <xdr:sp macro="" textlink="">
      <xdr:nvSpPr>
        <xdr:cNvPr id="70" name="人口1人当たり決算額の推移該当値テキスト130"/>
        <xdr:cNvSpPr txBox="1"/>
      </xdr:nvSpPr>
      <xdr:spPr>
        <a:xfrm>
          <a:off x="5740400" y="299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65,520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142208</xdr:rowOff>
    </xdr:from>
    <xdr:to>
      <xdr:col>4</xdr:col>
      <xdr:colOff>520700</xdr:colOff>
      <xdr:row>18</xdr:row>
      <xdr:rowOff>72358</xdr:rowOff>
    </xdr:to>
    <xdr:sp macro="" textlink="">
      <xdr:nvSpPr>
        <xdr:cNvPr id="71" name="円/楕円 70"/>
        <xdr:cNvSpPr/>
      </xdr:nvSpPr>
      <xdr:spPr bwMode="auto">
        <a:xfrm>
          <a:off x="4953000" y="3104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57135</xdr:rowOff>
    </xdr:from>
    <xdr:ext cx="736600" cy="259045"/>
    <xdr:sp macro="" textlink="">
      <xdr:nvSpPr>
        <xdr:cNvPr id="72" name="テキスト ボックス 71"/>
        <xdr:cNvSpPr txBox="1"/>
      </xdr:nvSpPr>
      <xdr:spPr>
        <a:xfrm>
          <a:off x="4622800" y="3190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61,035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163335</xdr:rowOff>
    </xdr:from>
    <xdr:to>
      <xdr:col>3</xdr:col>
      <xdr:colOff>955675</xdr:colOff>
      <xdr:row>18</xdr:row>
      <xdr:rowOff>93485</xdr:rowOff>
    </xdr:to>
    <xdr:sp macro="" textlink="">
      <xdr:nvSpPr>
        <xdr:cNvPr id="73" name="円/楕円 72"/>
        <xdr:cNvSpPr/>
      </xdr:nvSpPr>
      <xdr:spPr bwMode="auto">
        <a:xfrm>
          <a:off x="4254500" y="3125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78262</xdr:rowOff>
    </xdr:from>
    <xdr:ext cx="762000" cy="259045"/>
    <xdr:sp macro="" textlink="">
      <xdr:nvSpPr>
        <xdr:cNvPr id="74" name="テキスト ボックス 73"/>
        <xdr:cNvSpPr txBox="1"/>
      </xdr:nvSpPr>
      <xdr:spPr>
        <a:xfrm>
          <a:off x="3924300" y="321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59,926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161963</xdr:rowOff>
    </xdr:from>
    <xdr:to>
      <xdr:col>3</xdr:col>
      <xdr:colOff>257175</xdr:colOff>
      <xdr:row>18</xdr:row>
      <xdr:rowOff>92113</xdr:rowOff>
    </xdr:to>
    <xdr:sp macro="" textlink="">
      <xdr:nvSpPr>
        <xdr:cNvPr id="75" name="円/楕円 74"/>
        <xdr:cNvSpPr/>
      </xdr:nvSpPr>
      <xdr:spPr bwMode="auto">
        <a:xfrm>
          <a:off x="3556000" y="3124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76890</xdr:rowOff>
    </xdr:from>
    <xdr:ext cx="762000" cy="259045"/>
    <xdr:sp macro="" textlink="">
      <xdr:nvSpPr>
        <xdr:cNvPr id="76" name="テキスト ボックス 75"/>
        <xdr:cNvSpPr txBox="1"/>
      </xdr:nvSpPr>
      <xdr:spPr>
        <a:xfrm>
          <a:off x="3225800" y="3210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59,998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106356</xdr:rowOff>
    </xdr:from>
    <xdr:to>
      <xdr:col>2</xdr:col>
      <xdr:colOff>692150</xdr:colOff>
      <xdr:row>18</xdr:row>
      <xdr:rowOff>36506</xdr:rowOff>
    </xdr:to>
    <xdr:sp macro="" textlink="">
      <xdr:nvSpPr>
        <xdr:cNvPr id="77" name="円/楕円 76"/>
        <xdr:cNvSpPr/>
      </xdr:nvSpPr>
      <xdr:spPr bwMode="auto">
        <a:xfrm>
          <a:off x="2857500" y="3068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21283</xdr:rowOff>
    </xdr:from>
    <xdr:ext cx="762000" cy="259045"/>
    <xdr:sp macro="" textlink="">
      <xdr:nvSpPr>
        <xdr:cNvPr id="78" name="テキスト ボックス 77"/>
        <xdr:cNvSpPr txBox="1"/>
      </xdr:nvSpPr>
      <xdr:spPr>
        <a:xfrm>
          <a:off x="2527300" y="315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21358</xdr:rowOff>
    </xdr:from>
    <xdr:to>
      <xdr:col>4</xdr:col>
      <xdr:colOff>1117600</xdr:colOff>
      <xdr:row>34</xdr:row>
      <xdr:rowOff>256016</xdr:rowOff>
    </xdr:to>
    <xdr:cxnSp macro="">
      <xdr:nvCxnSpPr>
        <xdr:cNvPr id="115" name="直線コネクタ 114"/>
        <xdr:cNvCxnSpPr/>
      </xdr:nvCxnSpPr>
      <xdr:spPr bwMode="auto">
        <a:xfrm>
          <a:off x="5003800" y="6288808"/>
          <a:ext cx="647700" cy="234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330398</xdr:rowOff>
    </xdr:from>
    <xdr:ext cx="762000" cy="259045"/>
    <xdr:sp macro="" textlink="">
      <xdr:nvSpPr>
        <xdr:cNvPr id="116" name="人口1人当たり決算額の推移平均値テキスト445"/>
        <xdr:cNvSpPr txBox="1"/>
      </xdr:nvSpPr>
      <xdr:spPr>
        <a:xfrm>
          <a:off x="5740400" y="69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21358</xdr:rowOff>
    </xdr:from>
    <xdr:to>
      <xdr:col>4</xdr:col>
      <xdr:colOff>469900</xdr:colOff>
      <xdr:row>34</xdr:row>
      <xdr:rowOff>145631</xdr:rowOff>
    </xdr:to>
    <xdr:cxnSp macro="">
      <xdr:nvCxnSpPr>
        <xdr:cNvPr id="118" name="直線コネクタ 117"/>
        <xdr:cNvCxnSpPr/>
      </xdr:nvCxnSpPr>
      <xdr:spPr bwMode="auto">
        <a:xfrm flipV="1">
          <a:off x="4305300" y="6288808"/>
          <a:ext cx="698500" cy="124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336399</xdr:rowOff>
    </xdr:from>
    <xdr:ext cx="736600" cy="259045"/>
    <xdr:sp macro="" textlink="">
      <xdr:nvSpPr>
        <xdr:cNvPr id="120" name="テキスト ボックス 119"/>
        <xdr:cNvSpPr txBox="1"/>
      </xdr:nvSpPr>
      <xdr:spPr>
        <a:xfrm>
          <a:off x="4622800" y="694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145631</xdr:rowOff>
    </xdr:from>
    <xdr:to>
      <xdr:col>3</xdr:col>
      <xdr:colOff>904875</xdr:colOff>
      <xdr:row>34</xdr:row>
      <xdr:rowOff>151031</xdr:rowOff>
    </xdr:to>
    <xdr:cxnSp macro="">
      <xdr:nvCxnSpPr>
        <xdr:cNvPr id="121" name="直線コネクタ 120"/>
        <xdr:cNvCxnSpPr/>
      </xdr:nvCxnSpPr>
      <xdr:spPr bwMode="auto">
        <a:xfrm flipV="1">
          <a:off x="3606800" y="6413081"/>
          <a:ext cx="698500" cy="5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279820</xdr:rowOff>
    </xdr:from>
    <xdr:ext cx="762000" cy="259045"/>
    <xdr:sp macro="" textlink="">
      <xdr:nvSpPr>
        <xdr:cNvPr id="123" name="テキスト ボックス 122"/>
        <xdr:cNvSpPr txBox="1"/>
      </xdr:nvSpPr>
      <xdr:spPr>
        <a:xfrm>
          <a:off x="3924300" y="689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140116</xdr:rowOff>
    </xdr:from>
    <xdr:to>
      <xdr:col>3</xdr:col>
      <xdr:colOff>206375</xdr:colOff>
      <xdr:row>34</xdr:row>
      <xdr:rowOff>151031</xdr:rowOff>
    </xdr:to>
    <xdr:cxnSp macro="">
      <xdr:nvCxnSpPr>
        <xdr:cNvPr id="124" name="直線コネクタ 123"/>
        <xdr:cNvCxnSpPr/>
      </xdr:nvCxnSpPr>
      <xdr:spPr bwMode="auto">
        <a:xfrm>
          <a:off x="2908300" y="6407566"/>
          <a:ext cx="698500" cy="10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236443</xdr:rowOff>
    </xdr:from>
    <xdr:ext cx="762000" cy="259045"/>
    <xdr:sp macro="" textlink="">
      <xdr:nvSpPr>
        <xdr:cNvPr id="126" name="テキスト ボックス 125"/>
        <xdr:cNvSpPr txBox="1"/>
      </xdr:nvSpPr>
      <xdr:spPr>
        <a:xfrm>
          <a:off x="3225800" y="684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186751</xdr:rowOff>
    </xdr:from>
    <xdr:ext cx="762000" cy="259045"/>
    <xdr:sp macro="" textlink="">
      <xdr:nvSpPr>
        <xdr:cNvPr id="128" name="テキスト ボックス 127"/>
        <xdr:cNvSpPr txBox="1"/>
      </xdr:nvSpPr>
      <xdr:spPr>
        <a:xfrm>
          <a:off x="2527300" y="679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205216</xdr:rowOff>
    </xdr:from>
    <xdr:to>
      <xdr:col>5</xdr:col>
      <xdr:colOff>34925</xdr:colOff>
      <xdr:row>34</xdr:row>
      <xdr:rowOff>306816</xdr:rowOff>
    </xdr:to>
    <xdr:sp macro="" textlink="">
      <xdr:nvSpPr>
        <xdr:cNvPr id="134" name="円/楕円 133"/>
        <xdr:cNvSpPr/>
      </xdr:nvSpPr>
      <xdr:spPr bwMode="auto">
        <a:xfrm>
          <a:off x="5600700" y="6472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50293</xdr:rowOff>
    </xdr:from>
    <xdr:ext cx="762000" cy="259045"/>
    <xdr:sp macro="" textlink="">
      <xdr:nvSpPr>
        <xdr:cNvPr id="135" name="人口1人当たり決算額の推移該当値テキスト445"/>
        <xdr:cNvSpPr txBox="1"/>
      </xdr:nvSpPr>
      <xdr:spPr>
        <a:xfrm>
          <a:off x="5740400" y="6317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29,485</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313458</xdr:rowOff>
    </xdr:from>
    <xdr:to>
      <xdr:col>4</xdr:col>
      <xdr:colOff>520700</xdr:colOff>
      <xdr:row>34</xdr:row>
      <xdr:rowOff>72158</xdr:rowOff>
    </xdr:to>
    <xdr:sp macro="" textlink="">
      <xdr:nvSpPr>
        <xdr:cNvPr id="136" name="円/楕円 135"/>
        <xdr:cNvSpPr/>
      </xdr:nvSpPr>
      <xdr:spPr bwMode="auto">
        <a:xfrm>
          <a:off x="4953000" y="6238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82335</xdr:rowOff>
    </xdr:from>
    <xdr:ext cx="736600" cy="259045"/>
    <xdr:sp macro="" textlink="">
      <xdr:nvSpPr>
        <xdr:cNvPr id="137" name="テキスト ボックス 136"/>
        <xdr:cNvSpPr txBox="1"/>
      </xdr:nvSpPr>
      <xdr:spPr>
        <a:xfrm>
          <a:off x="4622800" y="6006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37,697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94831</xdr:rowOff>
    </xdr:from>
    <xdr:to>
      <xdr:col>3</xdr:col>
      <xdr:colOff>955675</xdr:colOff>
      <xdr:row>34</xdr:row>
      <xdr:rowOff>196431</xdr:rowOff>
    </xdr:to>
    <xdr:sp macro="" textlink="">
      <xdr:nvSpPr>
        <xdr:cNvPr id="138" name="円/楕円 137"/>
        <xdr:cNvSpPr/>
      </xdr:nvSpPr>
      <xdr:spPr bwMode="auto">
        <a:xfrm>
          <a:off x="4254500" y="6362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206608</xdr:rowOff>
    </xdr:from>
    <xdr:ext cx="762000" cy="259045"/>
    <xdr:sp macro="" textlink="">
      <xdr:nvSpPr>
        <xdr:cNvPr id="139" name="テキスト ボックス 138"/>
        <xdr:cNvSpPr txBox="1"/>
      </xdr:nvSpPr>
      <xdr:spPr>
        <a:xfrm>
          <a:off x="3924300" y="6131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33,348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100231</xdr:rowOff>
    </xdr:from>
    <xdr:to>
      <xdr:col>3</xdr:col>
      <xdr:colOff>257175</xdr:colOff>
      <xdr:row>34</xdr:row>
      <xdr:rowOff>201831</xdr:rowOff>
    </xdr:to>
    <xdr:sp macro="" textlink="">
      <xdr:nvSpPr>
        <xdr:cNvPr id="140" name="円/楕円 139"/>
        <xdr:cNvSpPr/>
      </xdr:nvSpPr>
      <xdr:spPr bwMode="auto">
        <a:xfrm>
          <a:off x="3556000" y="6367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212008</xdr:rowOff>
    </xdr:from>
    <xdr:ext cx="762000" cy="259045"/>
    <xdr:sp macro="" textlink="">
      <xdr:nvSpPr>
        <xdr:cNvPr id="141" name="テキスト ボックス 140"/>
        <xdr:cNvSpPr txBox="1"/>
      </xdr:nvSpPr>
      <xdr:spPr>
        <a:xfrm>
          <a:off x="3225800" y="6136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33,159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89316</xdr:rowOff>
    </xdr:from>
    <xdr:to>
      <xdr:col>2</xdr:col>
      <xdr:colOff>692150</xdr:colOff>
      <xdr:row>34</xdr:row>
      <xdr:rowOff>190916</xdr:rowOff>
    </xdr:to>
    <xdr:sp macro="" textlink="">
      <xdr:nvSpPr>
        <xdr:cNvPr id="142" name="円/楕円 141"/>
        <xdr:cNvSpPr/>
      </xdr:nvSpPr>
      <xdr:spPr bwMode="auto">
        <a:xfrm>
          <a:off x="2857500" y="6356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201093</xdr:rowOff>
    </xdr:from>
    <xdr:ext cx="762000" cy="259045"/>
    <xdr:sp macro="" textlink="">
      <xdr:nvSpPr>
        <xdr:cNvPr id="143" name="テキスト ボックス 142"/>
        <xdr:cNvSpPr txBox="1"/>
      </xdr:nvSpPr>
      <xdr:spPr>
        <a:xfrm>
          <a:off x="2527300" y="612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33,541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大阪府泉大津市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75,910
74,697
14.31
29,434,896
29,094,160
304,397
16,875,907
30,675,793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18.2
138.8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87145</xdr:rowOff>
    </xdr:from>
    <xdr:to>
      <xdr:col>6</xdr:col>
      <xdr:colOff>511175</xdr:colOff>
      <xdr:row>37</xdr:row>
      <xdr:rowOff>15090</xdr:rowOff>
    </xdr:to>
    <xdr:cxnSp macro="">
      <xdr:nvCxnSpPr>
        <xdr:cNvPr id="59" name="直線コネクタ 58"/>
        <xdr:cNvCxnSpPr/>
      </xdr:nvCxnSpPr>
      <xdr:spPr>
        <a:xfrm flipV="1">
          <a:off x="3797300" y="6259345"/>
          <a:ext cx="838200" cy="9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40637</xdr:rowOff>
    </xdr:from>
    <xdr:ext cx="534377" cy="259045"/>
    <xdr:sp macro="" textlink="">
      <xdr:nvSpPr>
        <xdr:cNvPr id="60" name="人件費平均値テキスト"/>
        <xdr:cNvSpPr txBox="1"/>
      </xdr:nvSpPr>
      <xdr:spPr>
        <a:xfrm>
          <a:off x="4686300" y="6041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108702</xdr:rowOff>
    </xdr:from>
    <xdr:to>
      <xdr:col>5</xdr:col>
      <xdr:colOff>358775</xdr:colOff>
      <xdr:row>37</xdr:row>
      <xdr:rowOff>15090</xdr:rowOff>
    </xdr:to>
    <xdr:cxnSp macro="">
      <xdr:nvCxnSpPr>
        <xdr:cNvPr id="62" name="直線コネクタ 61"/>
        <xdr:cNvCxnSpPr/>
      </xdr:nvCxnSpPr>
      <xdr:spPr>
        <a:xfrm>
          <a:off x="2908300" y="6280902"/>
          <a:ext cx="889000" cy="7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108702</xdr:rowOff>
    </xdr:from>
    <xdr:to>
      <xdr:col>4</xdr:col>
      <xdr:colOff>155575</xdr:colOff>
      <xdr:row>37</xdr:row>
      <xdr:rowOff>12553</xdr:rowOff>
    </xdr:to>
    <xdr:cxnSp macro="">
      <xdr:nvCxnSpPr>
        <xdr:cNvPr id="65" name="直線コネクタ 64"/>
        <xdr:cNvCxnSpPr/>
      </xdr:nvCxnSpPr>
      <xdr:spPr>
        <a:xfrm flipV="1">
          <a:off x="2019300" y="6280902"/>
          <a:ext cx="889000" cy="7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9947</xdr:rowOff>
    </xdr:from>
    <xdr:to>
      <xdr:col>2</xdr:col>
      <xdr:colOff>638175</xdr:colOff>
      <xdr:row>37</xdr:row>
      <xdr:rowOff>12553</xdr:rowOff>
    </xdr:to>
    <xdr:cxnSp macro="">
      <xdr:nvCxnSpPr>
        <xdr:cNvPr id="68" name="直線コネクタ 67"/>
        <xdr:cNvCxnSpPr/>
      </xdr:nvCxnSpPr>
      <xdr:spPr>
        <a:xfrm>
          <a:off x="1130300" y="6182147"/>
          <a:ext cx="889000" cy="17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36345</xdr:rowOff>
    </xdr:from>
    <xdr:to>
      <xdr:col>6</xdr:col>
      <xdr:colOff>561975</xdr:colOff>
      <xdr:row>36</xdr:row>
      <xdr:rowOff>137945</xdr:rowOff>
    </xdr:to>
    <xdr:sp macro="" textlink="">
      <xdr:nvSpPr>
        <xdr:cNvPr id="78" name="円/楕円 77"/>
        <xdr:cNvSpPr/>
      </xdr:nvSpPr>
      <xdr:spPr>
        <a:xfrm>
          <a:off x="4584700" y="620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14772</xdr:rowOff>
    </xdr:from>
    <xdr:ext cx="534377" cy="259045"/>
    <xdr:sp macro="" textlink="">
      <xdr:nvSpPr>
        <xdr:cNvPr id="79" name="人件費該当値テキスト"/>
        <xdr:cNvSpPr txBox="1"/>
      </xdr:nvSpPr>
      <xdr:spPr>
        <a:xfrm>
          <a:off x="4686300" y="618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57,299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135740</xdr:rowOff>
    </xdr:from>
    <xdr:to>
      <xdr:col>5</xdr:col>
      <xdr:colOff>409575</xdr:colOff>
      <xdr:row>37</xdr:row>
      <xdr:rowOff>65890</xdr:rowOff>
    </xdr:to>
    <xdr:sp macro="" textlink="">
      <xdr:nvSpPr>
        <xdr:cNvPr id="80" name="円/楕円 79"/>
        <xdr:cNvSpPr/>
      </xdr:nvSpPr>
      <xdr:spPr>
        <a:xfrm>
          <a:off x="3746500" y="630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57017</xdr:rowOff>
    </xdr:from>
    <xdr:ext cx="534377" cy="259045"/>
    <xdr:sp macro="" textlink="">
      <xdr:nvSpPr>
        <xdr:cNvPr id="81" name="テキスト ボックス 80"/>
        <xdr:cNvSpPr txBox="1"/>
      </xdr:nvSpPr>
      <xdr:spPr>
        <a:xfrm>
          <a:off x="3530111" y="640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52,951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57902</xdr:rowOff>
    </xdr:from>
    <xdr:to>
      <xdr:col>4</xdr:col>
      <xdr:colOff>206375</xdr:colOff>
      <xdr:row>36</xdr:row>
      <xdr:rowOff>159502</xdr:rowOff>
    </xdr:to>
    <xdr:sp macro="" textlink="">
      <xdr:nvSpPr>
        <xdr:cNvPr id="82" name="円/楕円 81"/>
        <xdr:cNvSpPr/>
      </xdr:nvSpPr>
      <xdr:spPr>
        <a:xfrm>
          <a:off x="2857500" y="623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150629</xdr:rowOff>
    </xdr:from>
    <xdr:ext cx="534377" cy="259045"/>
    <xdr:sp macro="" textlink="">
      <xdr:nvSpPr>
        <xdr:cNvPr id="83" name="テキスト ボックス 82"/>
        <xdr:cNvSpPr txBox="1"/>
      </xdr:nvSpPr>
      <xdr:spPr>
        <a:xfrm>
          <a:off x="2641111" y="63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56,356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133203</xdr:rowOff>
    </xdr:from>
    <xdr:to>
      <xdr:col>3</xdr:col>
      <xdr:colOff>3175</xdr:colOff>
      <xdr:row>37</xdr:row>
      <xdr:rowOff>63353</xdr:rowOff>
    </xdr:to>
    <xdr:sp macro="" textlink="">
      <xdr:nvSpPr>
        <xdr:cNvPr id="84" name="円/楕円 83"/>
        <xdr:cNvSpPr/>
      </xdr:nvSpPr>
      <xdr:spPr>
        <a:xfrm>
          <a:off x="1968500" y="630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54480</xdr:rowOff>
    </xdr:from>
    <xdr:ext cx="534377" cy="259045"/>
    <xdr:sp macro="" textlink="">
      <xdr:nvSpPr>
        <xdr:cNvPr id="85" name="テキスト ボックス 84"/>
        <xdr:cNvSpPr txBox="1"/>
      </xdr:nvSpPr>
      <xdr:spPr>
        <a:xfrm>
          <a:off x="1752111" y="639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53,062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130597</xdr:rowOff>
    </xdr:from>
    <xdr:to>
      <xdr:col>1</xdr:col>
      <xdr:colOff>485775</xdr:colOff>
      <xdr:row>36</xdr:row>
      <xdr:rowOff>60747</xdr:rowOff>
    </xdr:to>
    <xdr:sp macro="" textlink="">
      <xdr:nvSpPr>
        <xdr:cNvPr id="86" name="円/楕円 85"/>
        <xdr:cNvSpPr/>
      </xdr:nvSpPr>
      <xdr:spPr>
        <a:xfrm>
          <a:off x="1079500" y="613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51874</xdr:rowOff>
    </xdr:from>
    <xdr:ext cx="534377" cy="259045"/>
    <xdr:sp macro="" textlink="">
      <xdr:nvSpPr>
        <xdr:cNvPr id="87" name="テキスト ボックス 86"/>
        <xdr:cNvSpPr txBox="1"/>
      </xdr:nvSpPr>
      <xdr:spPr>
        <a:xfrm>
          <a:off x="863111" y="62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5642</xdr:rowOff>
    </xdr:from>
    <xdr:to>
      <xdr:col>6</xdr:col>
      <xdr:colOff>511175</xdr:colOff>
      <xdr:row>58</xdr:row>
      <xdr:rowOff>75464</xdr:rowOff>
    </xdr:to>
    <xdr:cxnSp macro="">
      <xdr:nvCxnSpPr>
        <xdr:cNvPr id="119" name="直線コネクタ 118"/>
        <xdr:cNvCxnSpPr/>
      </xdr:nvCxnSpPr>
      <xdr:spPr>
        <a:xfrm flipV="1">
          <a:off x="3797300" y="9949742"/>
          <a:ext cx="838200" cy="6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142801</xdr:rowOff>
    </xdr:from>
    <xdr:ext cx="534377" cy="259045"/>
    <xdr:sp macro="" textlink="">
      <xdr:nvSpPr>
        <xdr:cNvPr id="120" name="物件費平均値テキスト"/>
        <xdr:cNvSpPr txBox="1"/>
      </xdr:nvSpPr>
      <xdr:spPr>
        <a:xfrm>
          <a:off x="4686300" y="940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75464</xdr:rowOff>
    </xdr:from>
    <xdr:to>
      <xdr:col>5</xdr:col>
      <xdr:colOff>358775</xdr:colOff>
      <xdr:row>59</xdr:row>
      <xdr:rowOff>10933</xdr:rowOff>
    </xdr:to>
    <xdr:cxnSp macro="">
      <xdr:nvCxnSpPr>
        <xdr:cNvPr id="122" name="直線コネクタ 121"/>
        <xdr:cNvCxnSpPr/>
      </xdr:nvCxnSpPr>
      <xdr:spPr>
        <a:xfrm flipV="1">
          <a:off x="2908300" y="10019564"/>
          <a:ext cx="889000" cy="10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3" name="フローチャート : 判断 122"/>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142921</xdr:rowOff>
    </xdr:from>
    <xdr:ext cx="534377" cy="259045"/>
    <xdr:sp macro="" textlink="">
      <xdr:nvSpPr>
        <xdr:cNvPr id="124" name="テキスト ボックス 123"/>
        <xdr:cNvSpPr txBox="1"/>
      </xdr:nvSpPr>
      <xdr:spPr>
        <a:xfrm>
          <a:off x="3530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161450</xdr:rowOff>
    </xdr:from>
    <xdr:to>
      <xdr:col>4</xdr:col>
      <xdr:colOff>155575</xdr:colOff>
      <xdr:row>59</xdr:row>
      <xdr:rowOff>10933</xdr:rowOff>
    </xdr:to>
    <xdr:cxnSp macro="">
      <xdr:nvCxnSpPr>
        <xdr:cNvPr id="125" name="直線コネクタ 124"/>
        <xdr:cNvCxnSpPr/>
      </xdr:nvCxnSpPr>
      <xdr:spPr>
        <a:xfrm>
          <a:off x="2019300" y="10105550"/>
          <a:ext cx="889000" cy="2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6" name="フローチャート : 判断 125"/>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127605</xdr:rowOff>
    </xdr:from>
    <xdr:ext cx="534377" cy="259045"/>
    <xdr:sp macro="" textlink="">
      <xdr:nvSpPr>
        <xdr:cNvPr id="127" name="テキスト ボックス 126"/>
        <xdr:cNvSpPr txBox="1"/>
      </xdr:nvSpPr>
      <xdr:spPr>
        <a:xfrm>
          <a:off x="2641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152698</xdr:rowOff>
    </xdr:from>
    <xdr:to>
      <xdr:col>2</xdr:col>
      <xdr:colOff>638175</xdr:colOff>
      <xdr:row>58</xdr:row>
      <xdr:rowOff>161450</xdr:rowOff>
    </xdr:to>
    <xdr:cxnSp macro="">
      <xdr:nvCxnSpPr>
        <xdr:cNvPr id="128" name="直線コネクタ 127"/>
        <xdr:cNvCxnSpPr/>
      </xdr:nvCxnSpPr>
      <xdr:spPr>
        <a:xfrm>
          <a:off x="1130300" y="10096798"/>
          <a:ext cx="8890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29" name="フローチャート : 判断 128"/>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66895</xdr:rowOff>
    </xdr:from>
    <xdr:ext cx="534377" cy="259045"/>
    <xdr:sp macro="" textlink="">
      <xdr:nvSpPr>
        <xdr:cNvPr id="130" name="テキスト ボックス 129"/>
        <xdr:cNvSpPr txBox="1"/>
      </xdr:nvSpPr>
      <xdr:spPr>
        <a:xfrm>
          <a:off x="1752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136971</xdr:rowOff>
    </xdr:from>
    <xdr:to>
      <xdr:col>1</xdr:col>
      <xdr:colOff>485775</xdr:colOff>
      <xdr:row>55</xdr:row>
      <xdr:rowOff>67121</xdr:rowOff>
    </xdr:to>
    <xdr:sp macro="" textlink="">
      <xdr:nvSpPr>
        <xdr:cNvPr id="131" name="フローチャート : 判断 130"/>
        <xdr:cNvSpPr/>
      </xdr:nvSpPr>
      <xdr:spPr>
        <a:xfrm>
          <a:off x="107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83648</xdr:rowOff>
    </xdr:from>
    <xdr:ext cx="534377" cy="259045"/>
    <xdr:sp macro="" textlink="">
      <xdr:nvSpPr>
        <xdr:cNvPr id="132" name="テキスト ボックス 131"/>
        <xdr:cNvSpPr txBox="1"/>
      </xdr:nvSpPr>
      <xdr:spPr>
        <a:xfrm>
          <a:off x="863111" y="91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126292</xdr:rowOff>
    </xdr:from>
    <xdr:to>
      <xdr:col>6</xdr:col>
      <xdr:colOff>561975</xdr:colOff>
      <xdr:row>58</xdr:row>
      <xdr:rowOff>56442</xdr:rowOff>
    </xdr:to>
    <xdr:sp macro="" textlink="">
      <xdr:nvSpPr>
        <xdr:cNvPr id="138" name="円/楕円 137"/>
        <xdr:cNvSpPr/>
      </xdr:nvSpPr>
      <xdr:spPr>
        <a:xfrm>
          <a:off x="4584700" y="989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41219</xdr:rowOff>
    </xdr:from>
    <xdr:ext cx="534377" cy="259045"/>
    <xdr:sp macro="" textlink="">
      <xdr:nvSpPr>
        <xdr:cNvPr id="139" name="物件費該当値テキスト"/>
        <xdr:cNvSpPr txBox="1"/>
      </xdr:nvSpPr>
      <xdr:spPr>
        <a:xfrm>
          <a:off x="4686300" y="981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38,105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24664</xdr:rowOff>
    </xdr:from>
    <xdr:to>
      <xdr:col>5</xdr:col>
      <xdr:colOff>409575</xdr:colOff>
      <xdr:row>58</xdr:row>
      <xdr:rowOff>126264</xdr:rowOff>
    </xdr:to>
    <xdr:sp macro="" textlink="">
      <xdr:nvSpPr>
        <xdr:cNvPr id="140" name="円/楕円 139"/>
        <xdr:cNvSpPr/>
      </xdr:nvSpPr>
      <xdr:spPr>
        <a:xfrm>
          <a:off x="3746500" y="996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117391</xdr:rowOff>
    </xdr:from>
    <xdr:ext cx="534377" cy="259045"/>
    <xdr:sp macro="" textlink="">
      <xdr:nvSpPr>
        <xdr:cNvPr id="141" name="テキスト ボックス 140"/>
        <xdr:cNvSpPr txBox="1"/>
      </xdr:nvSpPr>
      <xdr:spPr>
        <a:xfrm>
          <a:off x="3530111" y="1006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35,967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131583</xdr:rowOff>
    </xdr:from>
    <xdr:to>
      <xdr:col>4</xdr:col>
      <xdr:colOff>206375</xdr:colOff>
      <xdr:row>59</xdr:row>
      <xdr:rowOff>61733</xdr:rowOff>
    </xdr:to>
    <xdr:sp macro="" textlink="">
      <xdr:nvSpPr>
        <xdr:cNvPr id="142" name="円/楕円 141"/>
        <xdr:cNvSpPr/>
      </xdr:nvSpPr>
      <xdr:spPr>
        <a:xfrm>
          <a:off x="2857500" y="1007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52860</xdr:rowOff>
    </xdr:from>
    <xdr:ext cx="534377" cy="259045"/>
    <xdr:sp macro="" textlink="">
      <xdr:nvSpPr>
        <xdr:cNvPr id="143" name="テキスト ボックス 142"/>
        <xdr:cNvSpPr txBox="1"/>
      </xdr:nvSpPr>
      <xdr:spPr>
        <a:xfrm>
          <a:off x="2641111" y="1016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110650</xdr:rowOff>
    </xdr:from>
    <xdr:to>
      <xdr:col>3</xdr:col>
      <xdr:colOff>3175</xdr:colOff>
      <xdr:row>59</xdr:row>
      <xdr:rowOff>40800</xdr:rowOff>
    </xdr:to>
    <xdr:sp macro="" textlink="">
      <xdr:nvSpPr>
        <xdr:cNvPr id="144" name="円/楕円 143"/>
        <xdr:cNvSpPr/>
      </xdr:nvSpPr>
      <xdr:spPr>
        <a:xfrm>
          <a:off x="1968500" y="100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31927</xdr:rowOff>
    </xdr:from>
    <xdr:ext cx="534377" cy="259045"/>
    <xdr:sp macro="" textlink="">
      <xdr:nvSpPr>
        <xdr:cNvPr id="145" name="テキスト ボックス 144"/>
        <xdr:cNvSpPr txBox="1"/>
      </xdr:nvSpPr>
      <xdr:spPr>
        <a:xfrm>
          <a:off x="1752111" y="1014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33,334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101898</xdr:rowOff>
    </xdr:from>
    <xdr:to>
      <xdr:col>1</xdr:col>
      <xdr:colOff>485775</xdr:colOff>
      <xdr:row>59</xdr:row>
      <xdr:rowOff>32048</xdr:rowOff>
    </xdr:to>
    <xdr:sp macro="" textlink="">
      <xdr:nvSpPr>
        <xdr:cNvPr id="146" name="円/楕円 145"/>
        <xdr:cNvSpPr/>
      </xdr:nvSpPr>
      <xdr:spPr>
        <a:xfrm>
          <a:off x="1079500" y="1004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23175</xdr:rowOff>
    </xdr:from>
    <xdr:ext cx="534377" cy="259045"/>
    <xdr:sp macro="" textlink="">
      <xdr:nvSpPr>
        <xdr:cNvPr id="147" name="テキスト ボックス 146"/>
        <xdr:cNvSpPr txBox="1"/>
      </xdr:nvSpPr>
      <xdr:spPr>
        <a:xfrm>
          <a:off x="863111" y="1013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35764</xdr:rowOff>
    </xdr:from>
    <xdr:to>
      <xdr:col>6</xdr:col>
      <xdr:colOff>511175</xdr:colOff>
      <xdr:row>78</xdr:row>
      <xdr:rowOff>52146</xdr:rowOff>
    </xdr:to>
    <xdr:cxnSp macro="">
      <xdr:nvCxnSpPr>
        <xdr:cNvPr id="176" name="直線コネクタ 175"/>
        <xdr:cNvCxnSpPr/>
      </xdr:nvCxnSpPr>
      <xdr:spPr>
        <a:xfrm>
          <a:off x="3797300" y="13408864"/>
          <a:ext cx="838200" cy="1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102557</xdr:rowOff>
    </xdr:from>
    <xdr:ext cx="469744" cy="259045"/>
    <xdr:sp macro="" textlink="">
      <xdr:nvSpPr>
        <xdr:cNvPr id="177" name="維持補修費平均値テキスト"/>
        <xdr:cNvSpPr txBox="1"/>
      </xdr:nvSpPr>
      <xdr:spPr>
        <a:xfrm>
          <a:off x="4686300" y="1313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35764</xdr:rowOff>
    </xdr:from>
    <xdr:to>
      <xdr:col>5</xdr:col>
      <xdr:colOff>358775</xdr:colOff>
      <xdr:row>78</xdr:row>
      <xdr:rowOff>104191</xdr:rowOff>
    </xdr:to>
    <xdr:cxnSp macro="">
      <xdr:nvCxnSpPr>
        <xdr:cNvPr id="179" name="直線コネクタ 178"/>
        <xdr:cNvCxnSpPr/>
      </xdr:nvCxnSpPr>
      <xdr:spPr>
        <a:xfrm flipV="1">
          <a:off x="2908300" y="13408864"/>
          <a:ext cx="889000" cy="6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80" name="フローチャート : 判断 179"/>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107357</xdr:rowOff>
    </xdr:from>
    <xdr:ext cx="469744" cy="259045"/>
    <xdr:sp macro="" textlink="">
      <xdr:nvSpPr>
        <xdr:cNvPr id="181" name="テキスト ボックス 180"/>
        <xdr:cNvSpPr txBox="1"/>
      </xdr:nvSpPr>
      <xdr:spPr>
        <a:xfrm>
          <a:off x="3562427"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104191</xdr:rowOff>
    </xdr:from>
    <xdr:to>
      <xdr:col>4</xdr:col>
      <xdr:colOff>155575</xdr:colOff>
      <xdr:row>78</xdr:row>
      <xdr:rowOff>115849</xdr:rowOff>
    </xdr:to>
    <xdr:cxnSp macro="">
      <xdr:nvCxnSpPr>
        <xdr:cNvPr id="182" name="直線コネクタ 181"/>
        <xdr:cNvCxnSpPr/>
      </xdr:nvCxnSpPr>
      <xdr:spPr>
        <a:xfrm flipV="1">
          <a:off x="2019300" y="13477291"/>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3" name="フローチャート : 判断 182"/>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121911</xdr:rowOff>
    </xdr:from>
    <xdr:ext cx="469744" cy="259045"/>
    <xdr:sp macro="" textlink="">
      <xdr:nvSpPr>
        <xdr:cNvPr id="184" name="テキスト ボックス 183"/>
        <xdr:cNvSpPr txBox="1"/>
      </xdr:nvSpPr>
      <xdr:spPr>
        <a:xfrm>
          <a:off x="2673427" y="1298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94666</xdr:rowOff>
    </xdr:from>
    <xdr:to>
      <xdr:col>2</xdr:col>
      <xdr:colOff>638175</xdr:colOff>
      <xdr:row>78</xdr:row>
      <xdr:rowOff>115849</xdr:rowOff>
    </xdr:to>
    <xdr:cxnSp macro="">
      <xdr:nvCxnSpPr>
        <xdr:cNvPr id="185" name="直線コネクタ 184"/>
        <xdr:cNvCxnSpPr/>
      </xdr:nvCxnSpPr>
      <xdr:spPr>
        <a:xfrm>
          <a:off x="1130300" y="13467766"/>
          <a:ext cx="8890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168377</xdr:rowOff>
    </xdr:from>
    <xdr:to>
      <xdr:col>3</xdr:col>
      <xdr:colOff>3175</xdr:colOff>
      <xdr:row>77</xdr:row>
      <xdr:rowOff>98527</xdr:rowOff>
    </xdr:to>
    <xdr:sp macro="" textlink="">
      <xdr:nvSpPr>
        <xdr:cNvPr id="186" name="フローチャート : 判断 185"/>
        <xdr:cNvSpPr/>
      </xdr:nvSpPr>
      <xdr:spPr>
        <a:xfrm>
          <a:off x="1968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115054</xdr:rowOff>
    </xdr:from>
    <xdr:ext cx="469744" cy="259045"/>
    <xdr:sp macro="" textlink="">
      <xdr:nvSpPr>
        <xdr:cNvPr id="187" name="テキスト ボックス 186"/>
        <xdr:cNvSpPr txBox="1"/>
      </xdr:nvSpPr>
      <xdr:spPr>
        <a:xfrm>
          <a:off x="1784427" y="1297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18568</xdr:rowOff>
    </xdr:from>
    <xdr:to>
      <xdr:col>1</xdr:col>
      <xdr:colOff>485775</xdr:colOff>
      <xdr:row>77</xdr:row>
      <xdr:rowOff>120168</xdr:rowOff>
    </xdr:to>
    <xdr:sp macro="" textlink="">
      <xdr:nvSpPr>
        <xdr:cNvPr id="188" name="フローチャート : 判断 187"/>
        <xdr:cNvSpPr/>
      </xdr:nvSpPr>
      <xdr:spPr>
        <a:xfrm>
          <a:off x="1079500" y="132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136695</xdr:rowOff>
    </xdr:from>
    <xdr:ext cx="469744" cy="259045"/>
    <xdr:sp macro="" textlink="">
      <xdr:nvSpPr>
        <xdr:cNvPr id="189" name="テキスト ボックス 188"/>
        <xdr:cNvSpPr txBox="1"/>
      </xdr:nvSpPr>
      <xdr:spPr>
        <a:xfrm>
          <a:off x="895427" y="129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1346</xdr:rowOff>
    </xdr:from>
    <xdr:to>
      <xdr:col>6</xdr:col>
      <xdr:colOff>561975</xdr:colOff>
      <xdr:row>78</xdr:row>
      <xdr:rowOff>102946</xdr:rowOff>
    </xdr:to>
    <xdr:sp macro="" textlink="">
      <xdr:nvSpPr>
        <xdr:cNvPr id="195" name="円/楕円 194"/>
        <xdr:cNvSpPr/>
      </xdr:nvSpPr>
      <xdr:spPr>
        <a:xfrm>
          <a:off x="4584700" y="1337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151223</xdr:rowOff>
    </xdr:from>
    <xdr:ext cx="469744" cy="259045"/>
    <xdr:sp macro="" textlink="">
      <xdr:nvSpPr>
        <xdr:cNvPr id="196" name="維持補修費該当値テキスト"/>
        <xdr:cNvSpPr txBox="1"/>
      </xdr:nvSpPr>
      <xdr:spPr>
        <a:xfrm>
          <a:off x="4686300"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156414</xdr:rowOff>
    </xdr:from>
    <xdr:to>
      <xdr:col>5</xdr:col>
      <xdr:colOff>409575</xdr:colOff>
      <xdr:row>78</xdr:row>
      <xdr:rowOff>86564</xdr:rowOff>
    </xdr:to>
    <xdr:sp macro="" textlink="">
      <xdr:nvSpPr>
        <xdr:cNvPr id="197" name="円/楕円 196"/>
        <xdr:cNvSpPr/>
      </xdr:nvSpPr>
      <xdr:spPr>
        <a:xfrm>
          <a:off x="3746500" y="1335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77691</xdr:rowOff>
    </xdr:from>
    <xdr:ext cx="469744" cy="259045"/>
    <xdr:sp macro="" textlink="">
      <xdr:nvSpPr>
        <xdr:cNvPr id="198" name="テキスト ボックス 197"/>
        <xdr:cNvSpPr txBox="1"/>
      </xdr:nvSpPr>
      <xdr:spPr>
        <a:xfrm>
          <a:off x="3562427" y="1345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53391</xdr:rowOff>
    </xdr:from>
    <xdr:to>
      <xdr:col>4</xdr:col>
      <xdr:colOff>206375</xdr:colOff>
      <xdr:row>78</xdr:row>
      <xdr:rowOff>154991</xdr:rowOff>
    </xdr:to>
    <xdr:sp macro="" textlink="">
      <xdr:nvSpPr>
        <xdr:cNvPr id="199" name="円/楕円 198"/>
        <xdr:cNvSpPr/>
      </xdr:nvSpPr>
      <xdr:spPr>
        <a:xfrm>
          <a:off x="2857500" y="1342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146118</xdr:rowOff>
    </xdr:from>
    <xdr:ext cx="469744" cy="259045"/>
    <xdr:sp macro="" textlink="">
      <xdr:nvSpPr>
        <xdr:cNvPr id="200" name="テキスト ボックス 199"/>
        <xdr:cNvSpPr txBox="1"/>
      </xdr:nvSpPr>
      <xdr:spPr>
        <a:xfrm>
          <a:off x="2673427" y="13519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65049</xdr:rowOff>
    </xdr:from>
    <xdr:to>
      <xdr:col>3</xdr:col>
      <xdr:colOff>3175</xdr:colOff>
      <xdr:row>78</xdr:row>
      <xdr:rowOff>166649</xdr:rowOff>
    </xdr:to>
    <xdr:sp macro="" textlink="">
      <xdr:nvSpPr>
        <xdr:cNvPr id="201" name="円/楕円 200"/>
        <xdr:cNvSpPr/>
      </xdr:nvSpPr>
      <xdr:spPr>
        <a:xfrm>
          <a:off x="1968500" y="1343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157776</xdr:rowOff>
    </xdr:from>
    <xdr:ext cx="469744" cy="259045"/>
    <xdr:sp macro="" textlink="">
      <xdr:nvSpPr>
        <xdr:cNvPr id="202" name="テキスト ボックス 201"/>
        <xdr:cNvSpPr txBox="1"/>
      </xdr:nvSpPr>
      <xdr:spPr>
        <a:xfrm>
          <a:off x="1784427" y="1353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43866</xdr:rowOff>
    </xdr:from>
    <xdr:to>
      <xdr:col>1</xdr:col>
      <xdr:colOff>485775</xdr:colOff>
      <xdr:row>78</xdr:row>
      <xdr:rowOff>145466</xdr:rowOff>
    </xdr:to>
    <xdr:sp macro="" textlink="">
      <xdr:nvSpPr>
        <xdr:cNvPr id="203" name="円/楕円 202"/>
        <xdr:cNvSpPr/>
      </xdr:nvSpPr>
      <xdr:spPr>
        <a:xfrm>
          <a:off x="1079500" y="1341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136593</xdr:rowOff>
    </xdr:from>
    <xdr:ext cx="469744" cy="259045"/>
    <xdr:sp macro="" textlink="">
      <xdr:nvSpPr>
        <xdr:cNvPr id="204" name="テキスト ボックス 203"/>
        <xdr:cNvSpPr txBox="1"/>
      </xdr:nvSpPr>
      <xdr:spPr>
        <a:xfrm>
          <a:off x="895427" y="1350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137,042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120765</xdr:rowOff>
    </xdr:from>
    <xdr:to>
      <xdr:col>6</xdr:col>
      <xdr:colOff>511175</xdr:colOff>
      <xdr:row>93</xdr:row>
      <xdr:rowOff>124473</xdr:rowOff>
    </xdr:to>
    <xdr:cxnSp macro="">
      <xdr:nvCxnSpPr>
        <xdr:cNvPr id="234" name="直線コネクタ 233"/>
        <xdr:cNvCxnSpPr/>
      </xdr:nvCxnSpPr>
      <xdr:spPr>
        <a:xfrm>
          <a:off x="3797300" y="16065615"/>
          <a:ext cx="8382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122217</xdr:rowOff>
    </xdr:from>
    <xdr:ext cx="534377" cy="259045"/>
    <xdr:sp macro="" textlink="">
      <xdr:nvSpPr>
        <xdr:cNvPr id="235" name="扶助費平均値テキスト"/>
        <xdr:cNvSpPr txBox="1"/>
      </xdr:nvSpPr>
      <xdr:spPr>
        <a:xfrm>
          <a:off x="4686300" y="1623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120765</xdr:rowOff>
    </xdr:from>
    <xdr:to>
      <xdr:col>5</xdr:col>
      <xdr:colOff>358775</xdr:colOff>
      <xdr:row>94</xdr:row>
      <xdr:rowOff>36233</xdr:rowOff>
    </xdr:to>
    <xdr:cxnSp macro="">
      <xdr:nvCxnSpPr>
        <xdr:cNvPr id="237" name="直線コネクタ 236"/>
        <xdr:cNvCxnSpPr/>
      </xdr:nvCxnSpPr>
      <xdr:spPr>
        <a:xfrm flipV="1">
          <a:off x="2908300" y="16065615"/>
          <a:ext cx="889000" cy="8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8" name="フローチャート : 判断 237"/>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116628</xdr:rowOff>
    </xdr:from>
    <xdr:ext cx="534377" cy="259045"/>
    <xdr:sp macro="" textlink="">
      <xdr:nvSpPr>
        <xdr:cNvPr id="239" name="テキスト ボックス 238"/>
        <xdr:cNvSpPr txBox="1"/>
      </xdr:nvSpPr>
      <xdr:spPr>
        <a:xfrm>
          <a:off x="3530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36233</xdr:rowOff>
    </xdr:from>
    <xdr:to>
      <xdr:col>4</xdr:col>
      <xdr:colOff>155575</xdr:colOff>
      <xdr:row>94</xdr:row>
      <xdr:rowOff>73470</xdr:rowOff>
    </xdr:to>
    <xdr:cxnSp macro="">
      <xdr:nvCxnSpPr>
        <xdr:cNvPr id="240" name="直線コネクタ 239"/>
        <xdr:cNvCxnSpPr/>
      </xdr:nvCxnSpPr>
      <xdr:spPr>
        <a:xfrm flipV="1">
          <a:off x="2019300" y="16152533"/>
          <a:ext cx="889000" cy="3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41" name="フローチャート : 判断 240"/>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22979</xdr:rowOff>
    </xdr:from>
    <xdr:ext cx="534377" cy="259045"/>
    <xdr:sp macro="" textlink="">
      <xdr:nvSpPr>
        <xdr:cNvPr id="242" name="テキスト ボックス 241"/>
        <xdr:cNvSpPr txBox="1"/>
      </xdr:nvSpPr>
      <xdr:spPr>
        <a:xfrm>
          <a:off x="2641111" y="164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63588</xdr:rowOff>
    </xdr:from>
    <xdr:to>
      <xdr:col>2</xdr:col>
      <xdr:colOff>638175</xdr:colOff>
      <xdr:row>94</xdr:row>
      <xdr:rowOff>73470</xdr:rowOff>
    </xdr:to>
    <xdr:cxnSp macro="">
      <xdr:nvCxnSpPr>
        <xdr:cNvPr id="243" name="直線コネクタ 242"/>
        <xdr:cNvCxnSpPr/>
      </xdr:nvCxnSpPr>
      <xdr:spPr>
        <a:xfrm>
          <a:off x="1130300" y="16179888"/>
          <a:ext cx="889000" cy="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4" name="フローチャート : 判断 243"/>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41927</xdr:rowOff>
    </xdr:from>
    <xdr:ext cx="534377" cy="259045"/>
    <xdr:sp macro="" textlink="">
      <xdr:nvSpPr>
        <xdr:cNvPr id="245" name="テキスト ボックス 244"/>
        <xdr:cNvSpPr txBox="1"/>
      </xdr:nvSpPr>
      <xdr:spPr>
        <a:xfrm>
          <a:off x="1752111" y="165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6" name="フローチャート : 判断 245"/>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33380</xdr:rowOff>
    </xdr:from>
    <xdr:ext cx="534377" cy="259045"/>
    <xdr:sp macro="" textlink="">
      <xdr:nvSpPr>
        <xdr:cNvPr id="247" name="テキスト ボックス 246"/>
        <xdr:cNvSpPr txBox="1"/>
      </xdr:nvSpPr>
      <xdr:spPr>
        <a:xfrm>
          <a:off x="863111" y="1649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73673</xdr:rowOff>
    </xdr:from>
    <xdr:to>
      <xdr:col>6</xdr:col>
      <xdr:colOff>561975</xdr:colOff>
      <xdr:row>94</xdr:row>
      <xdr:rowOff>3823</xdr:rowOff>
    </xdr:to>
    <xdr:sp macro="" textlink="">
      <xdr:nvSpPr>
        <xdr:cNvPr id="253" name="円/楕円 252"/>
        <xdr:cNvSpPr/>
      </xdr:nvSpPr>
      <xdr:spPr>
        <a:xfrm>
          <a:off x="4584700" y="1601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96550</xdr:rowOff>
    </xdr:from>
    <xdr:ext cx="599010" cy="259045"/>
    <xdr:sp macro="" textlink="">
      <xdr:nvSpPr>
        <xdr:cNvPr id="254" name="扶助費該当値テキスト"/>
        <xdr:cNvSpPr txBox="1"/>
      </xdr:nvSpPr>
      <xdr:spPr>
        <a:xfrm>
          <a:off x="4686300" y="15869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104,699</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69965</xdr:rowOff>
    </xdr:from>
    <xdr:to>
      <xdr:col>5</xdr:col>
      <xdr:colOff>409575</xdr:colOff>
      <xdr:row>94</xdr:row>
      <xdr:rowOff>115</xdr:rowOff>
    </xdr:to>
    <xdr:sp macro="" textlink="">
      <xdr:nvSpPr>
        <xdr:cNvPr id="255" name="円/楕円 254"/>
        <xdr:cNvSpPr/>
      </xdr:nvSpPr>
      <xdr:spPr>
        <a:xfrm>
          <a:off x="3746500" y="1601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16642</xdr:rowOff>
    </xdr:from>
    <xdr:ext cx="599010" cy="259045"/>
    <xdr:sp macro="" textlink="">
      <xdr:nvSpPr>
        <xdr:cNvPr id="256" name="テキスト ボックス 255"/>
        <xdr:cNvSpPr txBox="1"/>
      </xdr:nvSpPr>
      <xdr:spPr>
        <a:xfrm>
          <a:off x="3497794" y="1579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104,991</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156883</xdr:rowOff>
    </xdr:from>
    <xdr:to>
      <xdr:col>4</xdr:col>
      <xdr:colOff>206375</xdr:colOff>
      <xdr:row>94</xdr:row>
      <xdr:rowOff>87033</xdr:rowOff>
    </xdr:to>
    <xdr:sp macro="" textlink="">
      <xdr:nvSpPr>
        <xdr:cNvPr id="257" name="円/楕円 256"/>
        <xdr:cNvSpPr/>
      </xdr:nvSpPr>
      <xdr:spPr>
        <a:xfrm>
          <a:off x="2857500" y="1610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103560</xdr:rowOff>
    </xdr:from>
    <xdr:ext cx="534377" cy="259045"/>
    <xdr:sp macro="" textlink="">
      <xdr:nvSpPr>
        <xdr:cNvPr id="258" name="テキスト ボックス 257"/>
        <xdr:cNvSpPr txBox="1"/>
      </xdr:nvSpPr>
      <xdr:spPr>
        <a:xfrm>
          <a:off x="2641111" y="158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98,147</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22670</xdr:rowOff>
    </xdr:from>
    <xdr:to>
      <xdr:col>3</xdr:col>
      <xdr:colOff>3175</xdr:colOff>
      <xdr:row>94</xdr:row>
      <xdr:rowOff>124270</xdr:rowOff>
    </xdr:to>
    <xdr:sp macro="" textlink="">
      <xdr:nvSpPr>
        <xdr:cNvPr id="259" name="円/楕円 258"/>
        <xdr:cNvSpPr/>
      </xdr:nvSpPr>
      <xdr:spPr>
        <a:xfrm>
          <a:off x="1968500" y="161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140797</xdr:rowOff>
    </xdr:from>
    <xdr:ext cx="534377" cy="259045"/>
    <xdr:sp macro="" textlink="">
      <xdr:nvSpPr>
        <xdr:cNvPr id="260" name="テキスト ボックス 259"/>
        <xdr:cNvSpPr txBox="1"/>
      </xdr:nvSpPr>
      <xdr:spPr>
        <a:xfrm>
          <a:off x="1752111" y="1591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95,215</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12788</xdr:rowOff>
    </xdr:from>
    <xdr:to>
      <xdr:col>1</xdr:col>
      <xdr:colOff>485775</xdr:colOff>
      <xdr:row>94</xdr:row>
      <xdr:rowOff>114388</xdr:rowOff>
    </xdr:to>
    <xdr:sp macro="" textlink="">
      <xdr:nvSpPr>
        <xdr:cNvPr id="261" name="円/楕円 260"/>
        <xdr:cNvSpPr/>
      </xdr:nvSpPr>
      <xdr:spPr>
        <a:xfrm>
          <a:off x="1079500" y="1612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130915</xdr:rowOff>
    </xdr:from>
    <xdr:ext cx="534377" cy="259045"/>
    <xdr:sp macro="" textlink="">
      <xdr:nvSpPr>
        <xdr:cNvPr id="262" name="テキスト ボックス 261"/>
        <xdr:cNvSpPr txBox="1"/>
      </xdr:nvSpPr>
      <xdr:spPr>
        <a:xfrm>
          <a:off x="863111" y="1590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58433</xdr:rowOff>
    </xdr:from>
    <xdr:to>
      <xdr:col>15</xdr:col>
      <xdr:colOff>180975</xdr:colOff>
      <xdr:row>36</xdr:row>
      <xdr:rowOff>84684</xdr:rowOff>
    </xdr:to>
    <xdr:cxnSp macro="">
      <xdr:nvCxnSpPr>
        <xdr:cNvPr id="291" name="直線コネクタ 290"/>
        <xdr:cNvCxnSpPr/>
      </xdr:nvCxnSpPr>
      <xdr:spPr>
        <a:xfrm flipV="1">
          <a:off x="9639300" y="6230633"/>
          <a:ext cx="838200" cy="2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14038</xdr:rowOff>
    </xdr:from>
    <xdr:ext cx="534377" cy="259045"/>
    <xdr:sp macro="" textlink="">
      <xdr:nvSpPr>
        <xdr:cNvPr id="292" name="補助費等平均値テキスト"/>
        <xdr:cNvSpPr txBox="1"/>
      </xdr:nvSpPr>
      <xdr:spPr>
        <a:xfrm>
          <a:off x="10528300" y="6186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84684</xdr:rowOff>
    </xdr:from>
    <xdr:to>
      <xdr:col>14</xdr:col>
      <xdr:colOff>28575</xdr:colOff>
      <xdr:row>36</xdr:row>
      <xdr:rowOff>141643</xdr:rowOff>
    </xdr:to>
    <xdr:cxnSp macro="">
      <xdr:nvCxnSpPr>
        <xdr:cNvPr id="294" name="直線コネクタ 293"/>
        <xdr:cNvCxnSpPr/>
      </xdr:nvCxnSpPr>
      <xdr:spPr>
        <a:xfrm flipV="1">
          <a:off x="8750300" y="6256884"/>
          <a:ext cx="889000" cy="5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141643</xdr:rowOff>
    </xdr:from>
    <xdr:to>
      <xdr:col>12</xdr:col>
      <xdr:colOff>511175</xdr:colOff>
      <xdr:row>36</xdr:row>
      <xdr:rowOff>147574</xdr:rowOff>
    </xdr:to>
    <xdr:cxnSp macro="">
      <xdr:nvCxnSpPr>
        <xdr:cNvPr id="297" name="直線コネクタ 296"/>
        <xdr:cNvCxnSpPr/>
      </xdr:nvCxnSpPr>
      <xdr:spPr>
        <a:xfrm flipV="1">
          <a:off x="7861300" y="6313843"/>
          <a:ext cx="889000" cy="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127076</xdr:rowOff>
    </xdr:from>
    <xdr:to>
      <xdr:col>11</xdr:col>
      <xdr:colOff>307975</xdr:colOff>
      <xdr:row>36</xdr:row>
      <xdr:rowOff>147574</xdr:rowOff>
    </xdr:to>
    <xdr:cxnSp macro="">
      <xdr:nvCxnSpPr>
        <xdr:cNvPr id="300" name="直線コネクタ 299"/>
        <xdr:cNvCxnSpPr/>
      </xdr:nvCxnSpPr>
      <xdr:spPr>
        <a:xfrm>
          <a:off x="6972300" y="6299276"/>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145203</xdr:rowOff>
    </xdr:from>
    <xdr:ext cx="534377" cy="259045"/>
    <xdr:sp macro="" textlink="">
      <xdr:nvSpPr>
        <xdr:cNvPr id="304" name="テキスト ボックス 303"/>
        <xdr:cNvSpPr txBox="1"/>
      </xdr:nvSpPr>
      <xdr:spPr>
        <a:xfrm>
          <a:off x="670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7633</xdr:rowOff>
    </xdr:from>
    <xdr:to>
      <xdr:col>15</xdr:col>
      <xdr:colOff>231775</xdr:colOff>
      <xdr:row>36</xdr:row>
      <xdr:rowOff>109233</xdr:rowOff>
    </xdr:to>
    <xdr:sp macro="" textlink="">
      <xdr:nvSpPr>
        <xdr:cNvPr id="310" name="円/楕円 309"/>
        <xdr:cNvSpPr/>
      </xdr:nvSpPr>
      <xdr:spPr>
        <a:xfrm>
          <a:off x="10426700" y="617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30510</xdr:rowOff>
    </xdr:from>
    <xdr:ext cx="534377" cy="259045"/>
    <xdr:sp macro="" textlink="">
      <xdr:nvSpPr>
        <xdr:cNvPr id="311" name="補助費等該当値テキスト"/>
        <xdr:cNvSpPr txBox="1"/>
      </xdr:nvSpPr>
      <xdr:spPr>
        <a:xfrm>
          <a:off x="10528300" y="603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39,399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33884</xdr:rowOff>
    </xdr:from>
    <xdr:to>
      <xdr:col>14</xdr:col>
      <xdr:colOff>79375</xdr:colOff>
      <xdr:row>36</xdr:row>
      <xdr:rowOff>135484</xdr:rowOff>
    </xdr:to>
    <xdr:sp macro="" textlink="">
      <xdr:nvSpPr>
        <xdr:cNvPr id="312" name="円/楕円 311"/>
        <xdr:cNvSpPr/>
      </xdr:nvSpPr>
      <xdr:spPr>
        <a:xfrm>
          <a:off x="9588500" y="62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126611</xdr:rowOff>
    </xdr:from>
    <xdr:ext cx="534377" cy="259045"/>
    <xdr:sp macro="" textlink="">
      <xdr:nvSpPr>
        <xdr:cNvPr id="313" name="テキスト ボックス 312"/>
        <xdr:cNvSpPr txBox="1"/>
      </xdr:nvSpPr>
      <xdr:spPr>
        <a:xfrm>
          <a:off x="9372111" y="629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37,332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90843</xdr:rowOff>
    </xdr:from>
    <xdr:to>
      <xdr:col>12</xdr:col>
      <xdr:colOff>561975</xdr:colOff>
      <xdr:row>37</xdr:row>
      <xdr:rowOff>20993</xdr:rowOff>
    </xdr:to>
    <xdr:sp macro="" textlink="">
      <xdr:nvSpPr>
        <xdr:cNvPr id="314" name="円/楕円 313"/>
        <xdr:cNvSpPr/>
      </xdr:nvSpPr>
      <xdr:spPr>
        <a:xfrm>
          <a:off x="8699500" y="626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12120</xdr:rowOff>
    </xdr:from>
    <xdr:ext cx="534377" cy="259045"/>
    <xdr:sp macro="" textlink="">
      <xdr:nvSpPr>
        <xdr:cNvPr id="315" name="テキスト ボックス 314"/>
        <xdr:cNvSpPr txBox="1"/>
      </xdr:nvSpPr>
      <xdr:spPr>
        <a:xfrm>
          <a:off x="8483111" y="63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32,847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96774</xdr:rowOff>
    </xdr:from>
    <xdr:to>
      <xdr:col>11</xdr:col>
      <xdr:colOff>358775</xdr:colOff>
      <xdr:row>37</xdr:row>
      <xdr:rowOff>26924</xdr:rowOff>
    </xdr:to>
    <xdr:sp macro="" textlink="">
      <xdr:nvSpPr>
        <xdr:cNvPr id="316" name="円/楕円 315"/>
        <xdr:cNvSpPr/>
      </xdr:nvSpPr>
      <xdr:spPr>
        <a:xfrm>
          <a:off x="7810500" y="626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18051</xdr:rowOff>
    </xdr:from>
    <xdr:ext cx="534377" cy="259045"/>
    <xdr:sp macro="" textlink="">
      <xdr:nvSpPr>
        <xdr:cNvPr id="317" name="テキスト ボックス 316"/>
        <xdr:cNvSpPr txBox="1"/>
      </xdr:nvSpPr>
      <xdr:spPr>
        <a:xfrm>
          <a:off x="7594111" y="636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32,380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76276</xdr:rowOff>
    </xdr:from>
    <xdr:to>
      <xdr:col>10</xdr:col>
      <xdr:colOff>155575</xdr:colOff>
      <xdr:row>37</xdr:row>
      <xdr:rowOff>6426</xdr:rowOff>
    </xdr:to>
    <xdr:sp macro="" textlink="">
      <xdr:nvSpPr>
        <xdr:cNvPr id="318" name="円/楕円 317"/>
        <xdr:cNvSpPr/>
      </xdr:nvSpPr>
      <xdr:spPr>
        <a:xfrm>
          <a:off x="6921500" y="62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169003</xdr:rowOff>
    </xdr:from>
    <xdr:ext cx="534377" cy="259045"/>
    <xdr:sp macro="" textlink="">
      <xdr:nvSpPr>
        <xdr:cNvPr id="319" name="テキスト ボックス 318"/>
        <xdr:cNvSpPr txBox="1"/>
      </xdr:nvSpPr>
      <xdr:spPr>
        <a:xfrm>
          <a:off x="6705111" y="634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97623</xdr:rowOff>
    </xdr:from>
    <xdr:to>
      <xdr:col>15</xdr:col>
      <xdr:colOff>180975</xdr:colOff>
      <xdr:row>58</xdr:row>
      <xdr:rowOff>104457</xdr:rowOff>
    </xdr:to>
    <xdr:cxnSp macro="">
      <xdr:nvCxnSpPr>
        <xdr:cNvPr id="348" name="直線コネクタ 347"/>
        <xdr:cNvCxnSpPr/>
      </xdr:nvCxnSpPr>
      <xdr:spPr>
        <a:xfrm>
          <a:off x="9639300" y="10041723"/>
          <a:ext cx="838200" cy="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7848</xdr:rowOff>
    </xdr:from>
    <xdr:ext cx="534377" cy="259045"/>
    <xdr:sp macro="" textlink="">
      <xdr:nvSpPr>
        <xdr:cNvPr id="349" name="普通建設事業費平均値テキスト"/>
        <xdr:cNvSpPr txBox="1"/>
      </xdr:nvSpPr>
      <xdr:spPr>
        <a:xfrm>
          <a:off x="10528300" y="978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44438</xdr:rowOff>
    </xdr:from>
    <xdr:to>
      <xdr:col>14</xdr:col>
      <xdr:colOff>28575</xdr:colOff>
      <xdr:row>58</xdr:row>
      <xdr:rowOff>97623</xdr:rowOff>
    </xdr:to>
    <xdr:cxnSp macro="">
      <xdr:nvCxnSpPr>
        <xdr:cNvPr id="351" name="直線コネクタ 350"/>
        <xdr:cNvCxnSpPr/>
      </xdr:nvCxnSpPr>
      <xdr:spPr>
        <a:xfrm>
          <a:off x="8750300" y="9988538"/>
          <a:ext cx="889000" cy="5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2" name="フローチャート : 判断 351"/>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30795</xdr:rowOff>
    </xdr:from>
    <xdr:ext cx="534377" cy="259045"/>
    <xdr:sp macro="" textlink="">
      <xdr:nvSpPr>
        <xdr:cNvPr id="353" name="テキスト ボックス 352"/>
        <xdr:cNvSpPr txBox="1"/>
      </xdr:nvSpPr>
      <xdr:spPr>
        <a:xfrm>
          <a:off x="9372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44438</xdr:rowOff>
    </xdr:from>
    <xdr:to>
      <xdr:col>12</xdr:col>
      <xdr:colOff>511175</xdr:colOff>
      <xdr:row>58</xdr:row>
      <xdr:rowOff>110737</xdr:rowOff>
    </xdr:to>
    <xdr:cxnSp macro="">
      <xdr:nvCxnSpPr>
        <xdr:cNvPr id="354" name="直線コネクタ 353"/>
        <xdr:cNvCxnSpPr/>
      </xdr:nvCxnSpPr>
      <xdr:spPr>
        <a:xfrm flipV="1">
          <a:off x="7861300" y="9988538"/>
          <a:ext cx="889000" cy="6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5" name="フローチャート : 判断 354"/>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39554</xdr:rowOff>
    </xdr:from>
    <xdr:ext cx="534377" cy="259045"/>
    <xdr:sp macro="" textlink="">
      <xdr:nvSpPr>
        <xdr:cNvPr id="356" name="テキスト ボックス 355"/>
        <xdr:cNvSpPr txBox="1"/>
      </xdr:nvSpPr>
      <xdr:spPr>
        <a:xfrm>
          <a:off x="8483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110737</xdr:rowOff>
    </xdr:from>
    <xdr:to>
      <xdr:col>11</xdr:col>
      <xdr:colOff>307975</xdr:colOff>
      <xdr:row>58</xdr:row>
      <xdr:rowOff>130046</xdr:rowOff>
    </xdr:to>
    <xdr:cxnSp macro="">
      <xdr:nvCxnSpPr>
        <xdr:cNvPr id="357" name="直線コネクタ 356"/>
        <xdr:cNvCxnSpPr/>
      </xdr:nvCxnSpPr>
      <xdr:spPr>
        <a:xfrm flipV="1">
          <a:off x="6972300" y="10054837"/>
          <a:ext cx="889000" cy="1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58" name="フローチャート : 判断 357"/>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89374</xdr:rowOff>
    </xdr:from>
    <xdr:ext cx="534377" cy="259045"/>
    <xdr:sp macro="" textlink="">
      <xdr:nvSpPr>
        <xdr:cNvPr id="359" name="テキスト ボックス 358"/>
        <xdr:cNvSpPr txBox="1"/>
      </xdr:nvSpPr>
      <xdr:spPr>
        <a:xfrm>
          <a:off x="7594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60" name="フローチャート : 判断 359"/>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101989</xdr:rowOff>
    </xdr:from>
    <xdr:ext cx="534377" cy="259045"/>
    <xdr:sp macro="" textlink="">
      <xdr:nvSpPr>
        <xdr:cNvPr id="361" name="テキスト ボックス 360"/>
        <xdr:cNvSpPr txBox="1"/>
      </xdr:nvSpPr>
      <xdr:spPr>
        <a:xfrm>
          <a:off x="6705111" y="970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53657</xdr:rowOff>
    </xdr:from>
    <xdr:to>
      <xdr:col>15</xdr:col>
      <xdr:colOff>231775</xdr:colOff>
      <xdr:row>58</xdr:row>
      <xdr:rowOff>155257</xdr:rowOff>
    </xdr:to>
    <xdr:sp macro="" textlink="">
      <xdr:nvSpPr>
        <xdr:cNvPr id="367" name="円/楕円 366"/>
        <xdr:cNvSpPr/>
      </xdr:nvSpPr>
      <xdr:spPr>
        <a:xfrm>
          <a:off x="10426700" y="999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140034</xdr:rowOff>
    </xdr:from>
    <xdr:ext cx="534377" cy="259045"/>
    <xdr:sp macro="" textlink="">
      <xdr:nvSpPr>
        <xdr:cNvPr id="368" name="普通建設事業費該当値テキスト"/>
        <xdr:cNvSpPr txBox="1"/>
      </xdr:nvSpPr>
      <xdr:spPr>
        <a:xfrm>
          <a:off x="10528300" y="991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29,250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46823</xdr:rowOff>
    </xdr:from>
    <xdr:to>
      <xdr:col>14</xdr:col>
      <xdr:colOff>79375</xdr:colOff>
      <xdr:row>58</xdr:row>
      <xdr:rowOff>148423</xdr:rowOff>
    </xdr:to>
    <xdr:sp macro="" textlink="">
      <xdr:nvSpPr>
        <xdr:cNvPr id="369" name="円/楕円 368"/>
        <xdr:cNvSpPr/>
      </xdr:nvSpPr>
      <xdr:spPr>
        <a:xfrm>
          <a:off x="9588500" y="999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139550</xdr:rowOff>
    </xdr:from>
    <xdr:ext cx="534377" cy="259045"/>
    <xdr:sp macro="" textlink="">
      <xdr:nvSpPr>
        <xdr:cNvPr id="370" name="テキスト ボックス 369"/>
        <xdr:cNvSpPr txBox="1"/>
      </xdr:nvSpPr>
      <xdr:spPr>
        <a:xfrm>
          <a:off x="9372111" y="1008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31,044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165088</xdr:rowOff>
    </xdr:from>
    <xdr:to>
      <xdr:col>12</xdr:col>
      <xdr:colOff>561975</xdr:colOff>
      <xdr:row>58</xdr:row>
      <xdr:rowOff>95238</xdr:rowOff>
    </xdr:to>
    <xdr:sp macro="" textlink="">
      <xdr:nvSpPr>
        <xdr:cNvPr id="371" name="円/楕円 370"/>
        <xdr:cNvSpPr/>
      </xdr:nvSpPr>
      <xdr:spPr>
        <a:xfrm>
          <a:off x="8699500" y="993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86365</xdr:rowOff>
    </xdr:from>
    <xdr:ext cx="534377" cy="259045"/>
    <xdr:sp macro="" textlink="">
      <xdr:nvSpPr>
        <xdr:cNvPr id="372" name="テキスト ボックス 371"/>
        <xdr:cNvSpPr txBox="1"/>
      </xdr:nvSpPr>
      <xdr:spPr>
        <a:xfrm>
          <a:off x="8483111" y="1003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45,003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59937</xdr:rowOff>
    </xdr:from>
    <xdr:to>
      <xdr:col>11</xdr:col>
      <xdr:colOff>358775</xdr:colOff>
      <xdr:row>58</xdr:row>
      <xdr:rowOff>161537</xdr:rowOff>
    </xdr:to>
    <xdr:sp macro="" textlink="">
      <xdr:nvSpPr>
        <xdr:cNvPr id="373" name="円/楕円 372"/>
        <xdr:cNvSpPr/>
      </xdr:nvSpPr>
      <xdr:spPr>
        <a:xfrm>
          <a:off x="7810500" y="1000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152664</xdr:rowOff>
    </xdr:from>
    <xdr:ext cx="534377" cy="259045"/>
    <xdr:sp macro="" textlink="">
      <xdr:nvSpPr>
        <xdr:cNvPr id="374" name="テキスト ボックス 373"/>
        <xdr:cNvSpPr txBox="1"/>
      </xdr:nvSpPr>
      <xdr:spPr>
        <a:xfrm>
          <a:off x="7594111" y="1009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27,602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79246</xdr:rowOff>
    </xdr:from>
    <xdr:to>
      <xdr:col>10</xdr:col>
      <xdr:colOff>155575</xdr:colOff>
      <xdr:row>59</xdr:row>
      <xdr:rowOff>9396</xdr:rowOff>
    </xdr:to>
    <xdr:sp macro="" textlink="">
      <xdr:nvSpPr>
        <xdr:cNvPr id="375" name="円/楕円 374"/>
        <xdr:cNvSpPr/>
      </xdr:nvSpPr>
      <xdr:spPr>
        <a:xfrm>
          <a:off x="6921500" y="1002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523</xdr:rowOff>
    </xdr:from>
    <xdr:ext cx="534377" cy="259045"/>
    <xdr:sp macro="" textlink="">
      <xdr:nvSpPr>
        <xdr:cNvPr id="376" name="テキスト ボックス 375"/>
        <xdr:cNvSpPr txBox="1"/>
      </xdr:nvSpPr>
      <xdr:spPr>
        <a:xfrm>
          <a:off x="6705111" y="1011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102930</xdr:rowOff>
    </xdr:from>
    <xdr:to>
      <xdr:col>15</xdr:col>
      <xdr:colOff>180975</xdr:colOff>
      <xdr:row>77</xdr:row>
      <xdr:rowOff>138911</xdr:rowOff>
    </xdr:to>
    <xdr:cxnSp macro="">
      <xdr:nvCxnSpPr>
        <xdr:cNvPr id="401" name="直線コネクタ 400"/>
        <xdr:cNvCxnSpPr/>
      </xdr:nvCxnSpPr>
      <xdr:spPr>
        <a:xfrm flipV="1">
          <a:off x="9639300" y="13304580"/>
          <a:ext cx="838200" cy="3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56559</xdr:rowOff>
    </xdr:from>
    <xdr:ext cx="534377" cy="259045"/>
    <xdr:sp macro="" textlink="">
      <xdr:nvSpPr>
        <xdr:cNvPr id="402" name="普通建設事業費 （ うち新規整備　）平均値テキスト"/>
        <xdr:cNvSpPr txBox="1"/>
      </xdr:nvSpPr>
      <xdr:spPr>
        <a:xfrm>
          <a:off x="10528300" y="13086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4" name="フローチャート : 判断 403"/>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103985</xdr:rowOff>
    </xdr:from>
    <xdr:ext cx="534377" cy="259045"/>
    <xdr:sp macro="" textlink="">
      <xdr:nvSpPr>
        <xdr:cNvPr id="405" name="テキスト ボックス 404"/>
        <xdr:cNvSpPr txBox="1"/>
      </xdr:nvSpPr>
      <xdr:spPr>
        <a:xfrm>
          <a:off x="9372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52130</xdr:rowOff>
    </xdr:from>
    <xdr:to>
      <xdr:col>15</xdr:col>
      <xdr:colOff>231775</xdr:colOff>
      <xdr:row>77</xdr:row>
      <xdr:rowOff>153730</xdr:rowOff>
    </xdr:to>
    <xdr:sp macro="" textlink="">
      <xdr:nvSpPr>
        <xdr:cNvPr id="411" name="円/楕円 410"/>
        <xdr:cNvSpPr/>
      </xdr:nvSpPr>
      <xdr:spPr>
        <a:xfrm>
          <a:off x="10426700" y="1325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12109</xdr:rowOff>
    </xdr:from>
    <xdr:ext cx="534377" cy="259045"/>
    <xdr:sp macro="" textlink="">
      <xdr:nvSpPr>
        <xdr:cNvPr id="412" name="普通建設事業費 （ うち新規整備　）該当値テキスト"/>
        <xdr:cNvSpPr txBox="1"/>
      </xdr:nvSpPr>
      <xdr:spPr>
        <a:xfrm>
          <a:off x="10528300" y="1321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16,434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88111</xdr:rowOff>
    </xdr:from>
    <xdr:to>
      <xdr:col>14</xdr:col>
      <xdr:colOff>79375</xdr:colOff>
      <xdr:row>78</xdr:row>
      <xdr:rowOff>18261</xdr:rowOff>
    </xdr:to>
    <xdr:sp macro="" textlink="">
      <xdr:nvSpPr>
        <xdr:cNvPr id="413" name="円/楕円 412"/>
        <xdr:cNvSpPr/>
      </xdr:nvSpPr>
      <xdr:spPr>
        <a:xfrm>
          <a:off x="9588500" y="1328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9388</xdr:rowOff>
    </xdr:from>
    <xdr:ext cx="534377" cy="259045"/>
    <xdr:sp macro="" textlink="">
      <xdr:nvSpPr>
        <xdr:cNvPr id="414" name="テキスト ボックス 413"/>
        <xdr:cNvSpPr txBox="1"/>
      </xdr:nvSpPr>
      <xdr:spPr>
        <a:xfrm>
          <a:off x="9372111" y="1338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29972</xdr:rowOff>
    </xdr:from>
    <xdr:to>
      <xdr:col>15</xdr:col>
      <xdr:colOff>180975</xdr:colOff>
      <xdr:row>99</xdr:row>
      <xdr:rowOff>43754</xdr:rowOff>
    </xdr:to>
    <xdr:cxnSp macro="">
      <xdr:nvCxnSpPr>
        <xdr:cNvPr id="445" name="直線コネクタ 444"/>
        <xdr:cNvCxnSpPr/>
      </xdr:nvCxnSpPr>
      <xdr:spPr>
        <a:xfrm>
          <a:off x="9639300" y="16660622"/>
          <a:ext cx="838200" cy="35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11127</xdr:rowOff>
    </xdr:from>
    <xdr:ext cx="534377" cy="259045"/>
    <xdr:sp macro="" textlink="">
      <xdr:nvSpPr>
        <xdr:cNvPr id="446" name="普通建設事業費 （ うち更新整備　）平均値テキスト"/>
        <xdr:cNvSpPr txBox="1"/>
      </xdr:nvSpPr>
      <xdr:spPr>
        <a:xfrm>
          <a:off x="10528300" y="16298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48" name="フローチャート : 判断 447"/>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9974</xdr:rowOff>
    </xdr:from>
    <xdr:ext cx="534377" cy="259045"/>
    <xdr:sp macro="" textlink="">
      <xdr:nvSpPr>
        <xdr:cNvPr id="449" name="テキスト ボックス 448"/>
        <xdr:cNvSpPr txBox="1"/>
      </xdr:nvSpPr>
      <xdr:spPr>
        <a:xfrm>
          <a:off x="9372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164404</xdr:rowOff>
    </xdr:from>
    <xdr:to>
      <xdr:col>15</xdr:col>
      <xdr:colOff>231775</xdr:colOff>
      <xdr:row>99</xdr:row>
      <xdr:rowOff>94554</xdr:rowOff>
    </xdr:to>
    <xdr:sp macro="" textlink="">
      <xdr:nvSpPr>
        <xdr:cNvPr id="455" name="円/楕円 454"/>
        <xdr:cNvSpPr/>
      </xdr:nvSpPr>
      <xdr:spPr>
        <a:xfrm>
          <a:off x="10426700" y="169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79331</xdr:rowOff>
    </xdr:from>
    <xdr:ext cx="469744" cy="259045"/>
    <xdr:sp macro="" textlink="">
      <xdr:nvSpPr>
        <xdr:cNvPr id="456" name="普通建設事業費 （ うち更新整備　）該当値テキスト"/>
        <xdr:cNvSpPr txBox="1"/>
      </xdr:nvSpPr>
      <xdr:spPr>
        <a:xfrm>
          <a:off x="10528300" y="1688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150622</xdr:rowOff>
    </xdr:from>
    <xdr:to>
      <xdr:col>14</xdr:col>
      <xdr:colOff>79375</xdr:colOff>
      <xdr:row>97</xdr:row>
      <xdr:rowOff>80772</xdr:rowOff>
    </xdr:to>
    <xdr:sp macro="" textlink="">
      <xdr:nvSpPr>
        <xdr:cNvPr id="457" name="円/楕円 456"/>
        <xdr:cNvSpPr/>
      </xdr:nvSpPr>
      <xdr:spPr>
        <a:xfrm>
          <a:off x="9588500" y="1660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71899</xdr:rowOff>
    </xdr:from>
    <xdr:ext cx="534377" cy="259045"/>
    <xdr:sp macro="" textlink="">
      <xdr:nvSpPr>
        <xdr:cNvPr id="458" name="テキスト ボックス 457"/>
        <xdr:cNvSpPr txBox="1"/>
      </xdr:nvSpPr>
      <xdr:spPr>
        <a:xfrm>
          <a:off x="9372111" y="1670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7" name="直線コネクタ 48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8"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0" name="直線コネクタ 48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91" name="フローチャート : 判断 490"/>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2" name="テキスト ボックス 491"/>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93" name="直線コネクタ 49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4" name="フローチャート : 判断 493"/>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95521</xdr:rowOff>
    </xdr:from>
    <xdr:ext cx="469744" cy="259045"/>
    <xdr:sp macro="" textlink="">
      <xdr:nvSpPr>
        <xdr:cNvPr id="495" name="テキスト ボックス 494"/>
        <xdr:cNvSpPr txBox="1"/>
      </xdr:nvSpPr>
      <xdr:spPr>
        <a:xfrm>
          <a:off x="14357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496" name="直線コネクタ 49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68072</xdr:rowOff>
    </xdr:from>
    <xdr:to>
      <xdr:col>20</xdr:col>
      <xdr:colOff>9525</xdr:colOff>
      <xdr:row>35</xdr:row>
      <xdr:rowOff>169672</xdr:rowOff>
    </xdr:to>
    <xdr:sp macro="" textlink="">
      <xdr:nvSpPr>
        <xdr:cNvPr id="497" name="フローチャート : 判断 496"/>
        <xdr:cNvSpPr/>
      </xdr:nvSpPr>
      <xdr:spPr>
        <a:xfrm>
          <a:off x="13652500" y="606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14749</xdr:rowOff>
    </xdr:from>
    <xdr:ext cx="469744" cy="259045"/>
    <xdr:sp macro="" textlink="">
      <xdr:nvSpPr>
        <xdr:cNvPr id="498" name="テキスト ボックス 497"/>
        <xdr:cNvSpPr txBox="1"/>
      </xdr:nvSpPr>
      <xdr:spPr>
        <a:xfrm>
          <a:off x="13468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36576</xdr:rowOff>
    </xdr:from>
    <xdr:to>
      <xdr:col>18</xdr:col>
      <xdr:colOff>492125</xdr:colOff>
      <xdr:row>36</xdr:row>
      <xdr:rowOff>138176</xdr:rowOff>
    </xdr:to>
    <xdr:sp macro="" textlink="">
      <xdr:nvSpPr>
        <xdr:cNvPr id="499" name="フローチャート : 判断 498"/>
        <xdr:cNvSpPr/>
      </xdr:nvSpPr>
      <xdr:spPr>
        <a:xfrm>
          <a:off x="12763500" y="620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154703</xdr:rowOff>
    </xdr:from>
    <xdr:ext cx="469744" cy="259045"/>
    <xdr:sp macro="" textlink="">
      <xdr:nvSpPr>
        <xdr:cNvPr id="500" name="テキスト ボックス 499"/>
        <xdr:cNvSpPr txBox="1"/>
      </xdr:nvSpPr>
      <xdr:spPr>
        <a:xfrm>
          <a:off x="12579427" y="59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6" name="円/楕円 50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249299" cy="259045"/>
    <xdr:sp macro="" textlink="">
      <xdr:nvSpPr>
        <xdr:cNvPr id="507" name="災害復旧事業費該当値テキスト"/>
        <xdr:cNvSpPr txBox="1"/>
      </xdr:nvSpPr>
      <xdr:spPr>
        <a:xfrm>
          <a:off x="16370300" y="6603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8" name="円/楕円 50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9" name="テキスト ボックス 508"/>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0" name="円/楕円 50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1" name="テキスト ボックス 510"/>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2" name="円/楕円 51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3" name="テキスト ボックス 512"/>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4" name="円/楕円 51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5" name="テキスト ボックス 514"/>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55886</xdr:rowOff>
    </xdr:from>
    <xdr:to>
      <xdr:col>23</xdr:col>
      <xdr:colOff>517525</xdr:colOff>
      <xdr:row>75</xdr:row>
      <xdr:rowOff>115223</xdr:rowOff>
    </xdr:to>
    <xdr:cxnSp macro="">
      <xdr:nvCxnSpPr>
        <xdr:cNvPr id="595" name="直線コネクタ 594"/>
        <xdr:cNvCxnSpPr/>
      </xdr:nvCxnSpPr>
      <xdr:spPr>
        <a:xfrm>
          <a:off x="15481300" y="12914636"/>
          <a:ext cx="838200" cy="5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141017</xdr:rowOff>
    </xdr:from>
    <xdr:ext cx="534377" cy="259045"/>
    <xdr:sp macro="" textlink="">
      <xdr:nvSpPr>
        <xdr:cNvPr id="596" name="公債費平均値テキスト"/>
        <xdr:cNvSpPr txBox="1"/>
      </xdr:nvSpPr>
      <xdr:spPr>
        <a:xfrm>
          <a:off x="16370300" y="12999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14264</xdr:rowOff>
    </xdr:from>
    <xdr:to>
      <xdr:col>22</xdr:col>
      <xdr:colOff>365125</xdr:colOff>
      <xdr:row>75</xdr:row>
      <xdr:rowOff>55886</xdr:rowOff>
    </xdr:to>
    <xdr:cxnSp macro="">
      <xdr:nvCxnSpPr>
        <xdr:cNvPr id="598" name="直線コネクタ 597"/>
        <xdr:cNvCxnSpPr/>
      </xdr:nvCxnSpPr>
      <xdr:spPr>
        <a:xfrm>
          <a:off x="14592300" y="12873014"/>
          <a:ext cx="889000" cy="4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599" name="フローチャート : 判断 598"/>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0" name="テキスト ボックス 599"/>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166854</xdr:rowOff>
    </xdr:from>
    <xdr:to>
      <xdr:col>21</xdr:col>
      <xdr:colOff>161925</xdr:colOff>
      <xdr:row>75</xdr:row>
      <xdr:rowOff>14264</xdr:rowOff>
    </xdr:to>
    <xdr:cxnSp macro="">
      <xdr:nvCxnSpPr>
        <xdr:cNvPr id="601" name="直線コネクタ 600"/>
        <xdr:cNvCxnSpPr/>
      </xdr:nvCxnSpPr>
      <xdr:spPr>
        <a:xfrm>
          <a:off x="13703300" y="12854154"/>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2" name="フローチャート : 判断 601"/>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94661</xdr:rowOff>
    </xdr:from>
    <xdr:ext cx="534377" cy="259045"/>
    <xdr:sp macro="" textlink="">
      <xdr:nvSpPr>
        <xdr:cNvPr id="603" name="テキスト ボックス 602"/>
        <xdr:cNvSpPr txBox="1"/>
      </xdr:nvSpPr>
      <xdr:spPr>
        <a:xfrm>
          <a:off x="14325111" y="129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152730</xdr:rowOff>
    </xdr:from>
    <xdr:to>
      <xdr:col>19</xdr:col>
      <xdr:colOff>644525</xdr:colOff>
      <xdr:row>74</xdr:row>
      <xdr:rowOff>166854</xdr:rowOff>
    </xdr:to>
    <xdr:cxnSp macro="">
      <xdr:nvCxnSpPr>
        <xdr:cNvPr id="604" name="直線コネクタ 603"/>
        <xdr:cNvCxnSpPr/>
      </xdr:nvCxnSpPr>
      <xdr:spPr>
        <a:xfrm>
          <a:off x="12814300" y="12840030"/>
          <a:ext cx="889000" cy="1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05" name="フローチャート : 判断 604"/>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92326</xdr:rowOff>
    </xdr:from>
    <xdr:ext cx="534377" cy="259045"/>
    <xdr:sp macro="" textlink="">
      <xdr:nvSpPr>
        <xdr:cNvPr id="606" name="テキスト ボックス 605"/>
        <xdr:cNvSpPr txBox="1"/>
      </xdr:nvSpPr>
      <xdr:spPr>
        <a:xfrm>
          <a:off x="13436111" y="129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07" name="フローチャート : 判断 606"/>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73581</xdr:rowOff>
    </xdr:from>
    <xdr:ext cx="534377" cy="259045"/>
    <xdr:sp macro="" textlink="">
      <xdr:nvSpPr>
        <xdr:cNvPr id="608" name="テキスト ボックス 607"/>
        <xdr:cNvSpPr txBox="1"/>
      </xdr:nvSpPr>
      <xdr:spPr>
        <a:xfrm>
          <a:off x="12547111" y="129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64423</xdr:rowOff>
    </xdr:from>
    <xdr:to>
      <xdr:col>23</xdr:col>
      <xdr:colOff>568325</xdr:colOff>
      <xdr:row>75</xdr:row>
      <xdr:rowOff>166024</xdr:rowOff>
    </xdr:to>
    <xdr:sp macro="" textlink="">
      <xdr:nvSpPr>
        <xdr:cNvPr id="614" name="円/楕円 613"/>
        <xdr:cNvSpPr/>
      </xdr:nvSpPr>
      <xdr:spPr>
        <a:xfrm>
          <a:off x="16268700" y="129231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87300</xdr:rowOff>
    </xdr:from>
    <xdr:ext cx="534377" cy="259045"/>
    <xdr:sp macro="" textlink="">
      <xdr:nvSpPr>
        <xdr:cNvPr id="615" name="公債費該当値テキスト"/>
        <xdr:cNvSpPr txBox="1"/>
      </xdr:nvSpPr>
      <xdr:spPr>
        <a:xfrm>
          <a:off x="16370300" y="1277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40,999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5086</xdr:rowOff>
    </xdr:from>
    <xdr:to>
      <xdr:col>22</xdr:col>
      <xdr:colOff>415925</xdr:colOff>
      <xdr:row>75</xdr:row>
      <xdr:rowOff>106686</xdr:rowOff>
    </xdr:to>
    <xdr:sp macro="" textlink="">
      <xdr:nvSpPr>
        <xdr:cNvPr id="616" name="円/楕円 615"/>
        <xdr:cNvSpPr/>
      </xdr:nvSpPr>
      <xdr:spPr>
        <a:xfrm>
          <a:off x="15430500" y="1286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97813</xdr:rowOff>
    </xdr:from>
    <xdr:ext cx="534377" cy="259045"/>
    <xdr:sp macro="" textlink="">
      <xdr:nvSpPr>
        <xdr:cNvPr id="617" name="テキスト ボックス 616"/>
        <xdr:cNvSpPr txBox="1"/>
      </xdr:nvSpPr>
      <xdr:spPr>
        <a:xfrm>
          <a:off x="15214111" y="1295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44,633</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134914</xdr:rowOff>
    </xdr:from>
    <xdr:to>
      <xdr:col>21</xdr:col>
      <xdr:colOff>212725</xdr:colOff>
      <xdr:row>75</xdr:row>
      <xdr:rowOff>65064</xdr:rowOff>
    </xdr:to>
    <xdr:sp macro="" textlink="">
      <xdr:nvSpPr>
        <xdr:cNvPr id="618" name="円/楕円 617"/>
        <xdr:cNvSpPr/>
      </xdr:nvSpPr>
      <xdr:spPr>
        <a:xfrm>
          <a:off x="14541500" y="1282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81591</xdr:rowOff>
    </xdr:from>
    <xdr:ext cx="534377" cy="259045"/>
    <xdr:sp macro="" textlink="">
      <xdr:nvSpPr>
        <xdr:cNvPr id="619" name="テキスト ボックス 618"/>
        <xdr:cNvSpPr txBox="1"/>
      </xdr:nvSpPr>
      <xdr:spPr>
        <a:xfrm>
          <a:off x="14325111" y="125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47,182</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116054</xdr:rowOff>
    </xdr:from>
    <xdr:to>
      <xdr:col>20</xdr:col>
      <xdr:colOff>9525</xdr:colOff>
      <xdr:row>75</xdr:row>
      <xdr:rowOff>46204</xdr:rowOff>
    </xdr:to>
    <xdr:sp macro="" textlink="">
      <xdr:nvSpPr>
        <xdr:cNvPr id="620" name="円/楕円 619"/>
        <xdr:cNvSpPr/>
      </xdr:nvSpPr>
      <xdr:spPr>
        <a:xfrm>
          <a:off x="13652500" y="1280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62731</xdr:rowOff>
    </xdr:from>
    <xdr:ext cx="534377" cy="259045"/>
    <xdr:sp macro="" textlink="">
      <xdr:nvSpPr>
        <xdr:cNvPr id="621" name="テキスト ボックス 620"/>
        <xdr:cNvSpPr txBox="1"/>
      </xdr:nvSpPr>
      <xdr:spPr>
        <a:xfrm>
          <a:off x="13436111" y="1257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48,337</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101930</xdr:rowOff>
    </xdr:from>
    <xdr:to>
      <xdr:col>18</xdr:col>
      <xdr:colOff>492125</xdr:colOff>
      <xdr:row>75</xdr:row>
      <xdr:rowOff>32080</xdr:rowOff>
    </xdr:to>
    <xdr:sp macro="" textlink="">
      <xdr:nvSpPr>
        <xdr:cNvPr id="622" name="円/楕円 621"/>
        <xdr:cNvSpPr/>
      </xdr:nvSpPr>
      <xdr:spPr>
        <a:xfrm>
          <a:off x="12763500" y="127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48607</xdr:rowOff>
    </xdr:from>
    <xdr:ext cx="534377" cy="259045"/>
    <xdr:sp macro="" textlink="">
      <xdr:nvSpPr>
        <xdr:cNvPr id="623" name="テキスト ボックス 622"/>
        <xdr:cNvSpPr txBox="1"/>
      </xdr:nvSpPr>
      <xdr:spPr>
        <a:xfrm>
          <a:off x="12547111" y="1256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124823</xdr:rowOff>
    </xdr:from>
    <xdr:to>
      <xdr:col>23</xdr:col>
      <xdr:colOff>517525</xdr:colOff>
      <xdr:row>97</xdr:row>
      <xdr:rowOff>160834</xdr:rowOff>
    </xdr:to>
    <xdr:cxnSp macro="">
      <xdr:nvCxnSpPr>
        <xdr:cNvPr id="648" name="直線コネクタ 647"/>
        <xdr:cNvCxnSpPr/>
      </xdr:nvCxnSpPr>
      <xdr:spPr>
        <a:xfrm flipV="1">
          <a:off x="15481300" y="16755473"/>
          <a:ext cx="838200" cy="3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92535</xdr:rowOff>
    </xdr:from>
    <xdr:ext cx="534377" cy="259045"/>
    <xdr:sp macro="" textlink="">
      <xdr:nvSpPr>
        <xdr:cNvPr id="649" name="積立金平均値テキスト"/>
        <xdr:cNvSpPr txBox="1"/>
      </xdr:nvSpPr>
      <xdr:spPr>
        <a:xfrm>
          <a:off x="16370300" y="1655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114669</xdr:rowOff>
    </xdr:from>
    <xdr:to>
      <xdr:col>22</xdr:col>
      <xdr:colOff>365125</xdr:colOff>
      <xdr:row>97</xdr:row>
      <xdr:rowOff>160834</xdr:rowOff>
    </xdr:to>
    <xdr:cxnSp macro="">
      <xdr:nvCxnSpPr>
        <xdr:cNvPr id="651" name="直線コネクタ 650"/>
        <xdr:cNvCxnSpPr/>
      </xdr:nvCxnSpPr>
      <xdr:spPr>
        <a:xfrm>
          <a:off x="14592300" y="16745319"/>
          <a:ext cx="889000" cy="4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2" name="フローチャート : 判断 651"/>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165428</xdr:rowOff>
    </xdr:from>
    <xdr:ext cx="534377" cy="259045"/>
    <xdr:sp macro="" textlink="">
      <xdr:nvSpPr>
        <xdr:cNvPr id="653" name="テキスト ボックス 652"/>
        <xdr:cNvSpPr txBox="1"/>
      </xdr:nvSpPr>
      <xdr:spPr>
        <a:xfrm>
          <a:off x="15214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114669</xdr:rowOff>
    </xdr:from>
    <xdr:to>
      <xdr:col>21</xdr:col>
      <xdr:colOff>161925</xdr:colOff>
      <xdr:row>97</xdr:row>
      <xdr:rowOff>136775</xdr:rowOff>
    </xdr:to>
    <xdr:cxnSp macro="">
      <xdr:nvCxnSpPr>
        <xdr:cNvPr id="654" name="直線コネクタ 653"/>
        <xdr:cNvCxnSpPr/>
      </xdr:nvCxnSpPr>
      <xdr:spPr>
        <a:xfrm flipV="1">
          <a:off x="13703300" y="16745319"/>
          <a:ext cx="889000" cy="2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5" name="フローチャート : 判断 654"/>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150775</xdr:rowOff>
    </xdr:from>
    <xdr:ext cx="534377" cy="259045"/>
    <xdr:sp macro="" textlink="">
      <xdr:nvSpPr>
        <xdr:cNvPr id="656" name="テキスト ボックス 655"/>
        <xdr:cNvSpPr txBox="1"/>
      </xdr:nvSpPr>
      <xdr:spPr>
        <a:xfrm>
          <a:off x="14325111" y="164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129865</xdr:rowOff>
    </xdr:from>
    <xdr:to>
      <xdr:col>19</xdr:col>
      <xdr:colOff>644525</xdr:colOff>
      <xdr:row>97</xdr:row>
      <xdr:rowOff>136775</xdr:rowOff>
    </xdr:to>
    <xdr:cxnSp macro="">
      <xdr:nvCxnSpPr>
        <xdr:cNvPr id="657" name="直線コネクタ 656"/>
        <xdr:cNvCxnSpPr/>
      </xdr:nvCxnSpPr>
      <xdr:spPr>
        <a:xfrm>
          <a:off x="12814300" y="16760515"/>
          <a:ext cx="889000" cy="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58" name="フローチャート : 判断 657"/>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111169</xdr:rowOff>
    </xdr:from>
    <xdr:ext cx="534377" cy="259045"/>
    <xdr:sp macro="" textlink="">
      <xdr:nvSpPr>
        <xdr:cNvPr id="659" name="テキスト ボックス 658"/>
        <xdr:cNvSpPr txBox="1"/>
      </xdr:nvSpPr>
      <xdr:spPr>
        <a:xfrm>
          <a:off x="13436111" y="163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60" name="フローチャート : 判断 659"/>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1298</xdr:rowOff>
    </xdr:from>
    <xdr:ext cx="534377" cy="259045"/>
    <xdr:sp macro="" textlink="">
      <xdr:nvSpPr>
        <xdr:cNvPr id="661" name="テキスト ボックス 660"/>
        <xdr:cNvSpPr txBox="1"/>
      </xdr:nvSpPr>
      <xdr:spPr>
        <a:xfrm>
          <a:off x="12547111" y="1646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74023</xdr:rowOff>
    </xdr:from>
    <xdr:to>
      <xdr:col>23</xdr:col>
      <xdr:colOff>568325</xdr:colOff>
      <xdr:row>98</xdr:row>
      <xdr:rowOff>4173</xdr:rowOff>
    </xdr:to>
    <xdr:sp macro="" textlink="">
      <xdr:nvSpPr>
        <xdr:cNvPr id="667" name="円/楕円 666"/>
        <xdr:cNvSpPr/>
      </xdr:nvSpPr>
      <xdr:spPr>
        <a:xfrm>
          <a:off x="16268700" y="1670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48084</xdr:rowOff>
    </xdr:from>
    <xdr:ext cx="534377" cy="259045"/>
    <xdr:sp macro="" textlink="">
      <xdr:nvSpPr>
        <xdr:cNvPr id="668" name="積立金該当値テキスト"/>
        <xdr:cNvSpPr txBox="1"/>
      </xdr:nvSpPr>
      <xdr:spPr>
        <a:xfrm>
          <a:off x="16370300" y="1667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12,603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110034</xdr:rowOff>
    </xdr:from>
    <xdr:to>
      <xdr:col>22</xdr:col>
      <xdr:colOff>415925</xdr:colOff>
      <xdr:row>98</xdr:row>
      <xdr:rowOff>40184</xdr:rowOff>
    </xdr:to>
    <xdr:sp macro="" textlink="">
      <xdr:nvSpPr>
        <xdr:cNvPr id="669" name="円/楕円 668"/>
        <xdr:cNvSpPr/>
      </xdr:nvSpPr>
      <xdr:spPr>
        <a:xfrm>
          <a:off x="15430500" y="1674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31311</xdr:rowOff>
    </xdr:from>
    <xdr:ext cx="469744" cy="259045"/>
    <xdr:sp macro="" textlink="">
      <xdr:nvSpPr>
        <xdr:cNvPr id="670" name="テキスト ボックス 669"/>
        <xdr:cNvSpPr txBox="1"/>
      </xdr:nvSpPr>
      <xdr:spPr>
        <a:xfrm>
          <a:off x="15246427" y="1683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63869</xdr:rowOff>
    </xdr:from>
    <xdr:to>
      <xdr:col>21</xdr:col>
      <xdr:colOff>212725</xdr:colOff>
      <xdr:row>97</xdr:row>
      <xdr:rowOff>165469</xdr:rowOff>
    </xdr:to>
    <xdr:sp macro="" textlink="">
      <xdr:nvSpPr>
        <xdr:cNvPr id="671" name="円/楕円 670"/>
        <xdr:cNvSpPr/>
      </xdr:nvSpPr>
      <xdr:spPr>
        <a:xfrm>
          <a:off x="14541500" y="1669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156596</xdr:rowOff>
    </xdr:from>
    <xdr:ext cx="534377" cy="259045"/>
    <xdr:sp macro="" textlink="">
      <xdr:nvSpPr>
        <xdr:cNvPr id="672" name="テキスト ボックス 671"/>
        <xdr:cNvSpPr txBox="1"/>
      </xdr:nvSpPr>
      <xdr:spPr>
        <a:xfrm>
          <a:off x="14325111" y="1678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85975</xdr:rowOff>
    </xdr:from>
    <xdr:to>
      <xdr:col>20</xdr:col>
      <xdr:colOff>9525</xdr:colOff>
      <xdr:row>98</xdr:row>
      <xdr:rowOff>16125</xdr:rowOff>
    </xdr:to>
    <xdr:sp macro="" textlink="">
      <xdr:nvSpPr>
        <xdr:cNvPr id="673" name="円/楕円 672"/>
        <xdr:cNvSpPr/>
      </xdr:nvSpPr>
      <xdr:spPr>
        <a:xfrm>
          <a:off x="13652500" y="167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7252</xdr:rowOff>
    </xdr:from>
    <xdr:ext cx="534377" cy="259045"/>
    <xdr:sp macro="" textlink="">
      <xdr:nvSpPr>
        <xdr:cNvPr id="674" name="テキスト ボックス 673"/>
        <xdr:cNvSpPr txBox="1"/>
      </xdr:nvSpPr>
      <xdr:spPr>
        <a:xfrm>
          <a:off x="13436111"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79065</xdr:rowOff>
    </xdr:from>
    <xdr:to>
      <xdr:col>18</xdr:col>
      <xdr:colOff>492125</xdr:colOff>
      <xdr:row>98</xdr:row>
      <xdr:rowOff>9215</xdr:rowOff>
    </xdr:to>
    <xdr:sp macro="" textlink="">
      <xdr:nvSpPr>
        <xdr:cNvPr id="675" name="円/楕円 674"/>
        <xdr:cNvSpPr/>
      </xdr:nvSpPr>
      <xdr:spPr>
        <a:xfrm>
          <a:off x="12763500" y="167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342</xdr:rowOff>
    </xdr:from>
    <xdr:ext cx="534377" cy="259045"/>
    <xdr:sp macro="" textlink="">
      <xdr:nvSpPr>
        <xdr:cNvPr id="676" name="テキスト ボックス 675"/>
        <xdr:cNvSpPr txBox="1"/>
      </xdr:nvSpPr>
      <xdr:spPr>
        <a:xfrm>
          <a:off x="12547111" y="168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5" name="直線コネクタ 70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6"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8" name="直線コネクタ 70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09" name="フローチャート : 判断 708"/>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16908</xdr:rowOff>
    </xdr:from>
    <xdr:ext cx="469744" cy="259045"/>
    <xdr:sp macro="" textlink="">
      <xdr:nvSpPr>
        <xdr:cNvPr id="710" name="テキスト ボックス 709"/>
        <xdr:cNvSpPr txBox="1"/>
      </xdr:nvSpPr>
      <xdr:spPr>
        <a:xfrm>
          <a:off x="21088427" y="63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1" name="直線コネクタ 71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2" name="フローチャート : 判断 711"/>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154830</xdr:rowOff>
    </xdr:from>
    <xdr:ext cx="469744" cy="259045"/>
    <xdr:sp macro="" textlink="">
      <xdr:nvSpPr>
        <xdr:cNvPr id="713" name="テキスト ボックス 712"/>
        <xdr:cNvSpPr txBox="1"/>
      </xdr:nvSpPr>
      <xdr:spPr>
        <a:xfrm>
          <a:off x="20199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4" name="直線コネクタ 71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5" name="フローチャート : 判断 714"/>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170375</xdr:rowOff>
    </xdr:from>
    <xdr:ext cx="469744" cy="259045"/>
    <xdr:sp macro="" textlink="">
      <xdr:nvSpPr>
        <xdr:cNvPr id="716" name="テキスト ボックス 715"/>
        <xdr:cNvSpPr txBox="1"/>
      </xdr:nvSpPr>
      <xdr:spPr>
        <a:xfrm>
          <a:off x="19310427" y="63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7" name="フローチャート : 判断 716"/>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3344</xdr:rowOff>
    </xdr:from>
    <xdr:ext cx="469744" cy="259045"/>
    <xdr:sp macro="" textlink="">
      <xdr:nvSpPr>
        <xdr:cNvPr id="718" name="テキスト ボックス 717"/>
        <xdr:cNvSpPr txBox="1"/>
      </xdr:nvSpPr>
      <xdr:spPr>
        <a:xfrm>
          <a:off x="18421427" y="63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4" name="円/楕円 72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6" name="円/楕円 72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7" name="テキスト ボックス 72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8" name="円/楕円 72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9" name="テキスト ボックス 72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0" name="円/楕円 72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1" name="テキスト ボックス 73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2" name="円/楕円 73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3" name="テキスト ボックス 73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11,743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98454</xdr:rowOff>
    </xdr:from>
    <xdr:to>
      <xdr:col>32</xdr:col>
      <xdr:colOff>187325</xdr:colOff>
      <xdr:row>59</xdr:row>
      <xdr:rowOff>98454</xdr:rowOff>
    </xdr:to>
    <xdr:cxnSp macro="">
      <xdr:nvCxnSpPr>
        <xdr:cNvPr id="764" name="直線コネクタ 763"/>
        <xdr:cNvCxnSpPr/>
      </xdr:nvCxnSpPr>
      <xdr:spPr>
        <a:xfrm>
          <a:off x="21323300" y="102140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157824</xdr:rowOff>
    </xdr:from>
    <xdr:ext cx="469744" cy="259045"/>
    <xdr:sp macro="" textlink="">
      <xdr:nvSpPr>
        <xdr:cNvPr id="765" name="貸付金平均値テキスト"/>
        <xdr:cNvSpPr txBox="1"/>
      </xdr:nvSpPr>
      <xdr:spPr>
        <a:xfrm>
          <a:off x="22212300" y="993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98454</xdr:rowOff>
    </xdr:from>
    <xdr:to>
      <xdr:col>31</xdr:col>
      <xdr:colOff>34925</xdr:colOff>
      <xdr:row>59</xdr:row>
      <xdr:rowOff>98454</xdr:rowOff>
    </xdr:to>
    <xdr:cxnSp macro="">
      <xdr:nvCxnSpPr>
        <xdr:cNvPr id="767" name="直線コネクタ 766"/>
        <xdr:cNvCxnSpPr/>
      </xdr:nvCxnSpPr>
      <xdr:spPr>
        <a:xfrm>
          <a:off x="20434300" y="10214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68" name="フローチャート : 判断 767"/>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16669</xdr:rowOff>
    </xdr:from>
    <xdr:ext cx="469744" cy="259045"/>
    <xdr:sp macro="" textlink="">
      <xdr:nvSpPr>
        <xdr:cNvPr id="769" name="テキスト ボックス 768"/>
        <xdr:cNvSpPr txBox="1"/>
      </xdr:nvSpPr>
      <xdr:spPr>
        <a:xfrm>
          <a:off x="21088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98454</xdr:rowOff>
    </xdr:from>
    <xdr:to>
      <xdr:col>29</xdr:col>
      <xdr:colOff>517525</xdr:colOff>
      <xdr:row>59</xdr:row>
      <xdr:rowOff>98454</xdr:rowOff>
    </xdr:to>
    <xdr:cxnSp macro="">
      <xdr:nvCxnSpPr>
        <xdr:cNvPr id="770" name="直線コネクタ 769"/>
        <xdr:cNvCxnSpPr/>
      </xdr:nvCxnSpPr>
      <xdr:spPr>
        <a:xfrm>
          <a:off x="19545300" y="10214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71" name="フローチャート : 判断 770"/>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127507</xdr:rowOff>
    </xdr:from>
    <xdr:ext cx="469744" cy="259045"/>
    <xdr:sp macro="" textlink="">
      <xdr:nvSpPr>
        <xdr:cNvPr id="772" name="テキスト ボックス 771"/>
        <xdr:cNvSpPr txBox="1"/>
      </xdr:nvSpPr>
      <xdr:spPr>
        <a:xfrm>
          <a:off x="20199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98454</xdr:rowOff>
    </xdr:from>
    <xdr:to>
      <xdr:col>28</xdr:col>
      <xdr:colOff>314325</xdr:colOff>
      <xdr:row>59</xdr:row>
      <xdr:rowOff>98454</xdr:rowOff>
    </xdr:to>
    <xdr:cxnSp macro="">
      <xdr:nvCxnSpPr>
        <xdr:cNvPr id="773" name="直線コネクタ 772"/>
        <xdr:cNvCxnSpPr/>
      </xdr:nvCxnSpPr>
      <xdr:spPr>
        <a:xfrm>
          <a:off x="18656300" y="10214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4" name="フローチャート : 判断 773"/>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131850</xdr:rowOff>
    </xdr:from>
    <xdr:ext cx="469744" cy="259045"/>
    <xdr:sp macro="" textlink="">
      <xdr:nvSpPr>
        <xdr:cNvPr id="775" name="テキスト ボックス 774"/>
        <xdr:cNvSpPr txBox="1"/>
      </xdr:nvSpPr>
      <xdr:spPr>
        <a:xfrm>
          <a:off x="19310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76" name="フローチャート : 判断 775"/>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108925</xdr:rowOff>
    </xdr:from>
    <xdr:ext cx="469744" cy="259045"/>
    <xdr:sp macro="" textlink="">
      <xdr:nvSpPr>
        <xdr:cNvPr id="777" name="テキスト ボックス 776"/>
        <xdr:cNvSpPr txBox="1"/>
      </xdr:nvSpPr>
      <xdr:spPr>
        <a:xfrm>
          <a:off x="18421427" y="97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47654</xdr:rowOff>
    </xdr:from>
    <xdr:to>
      <xdr:col>32</xdr:col>
      <xdr:colOff>238125</xdr:colOff>
      <xdr:row>59</xdr:row>
      <xdr:rowOff>149254</xdr:rowOff>
    </xdr:to>
    <xdr:sp macro="" textlink="">
      <xdr:nvSpPr>
        <xdr:cNvPr id="783" name="円/楕円 782"/>
        <xdr:cNvSpPr/>
      </xdr:nvSpPr>
      <xdr:spPr>
        <a:xfrm>
          <a:off x="22110700" y="1016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134031</xdr:rowOff>
    </xdr:from>
    <xdr:ext cx="313932" cy="259045"/>
    <xdr:sp macro="" textlink="">
      <xdr:nvSpPr>
        <xdr:cNvPr id="784" name="貸付金該当値テキスト"/>
        <xdr:cNvSpPr txBox="1"/>
      </xdr:nvSpPr>
      <xdr:spPr>
        <a:xfrm>
          <a:off x="22212300" y="100781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47654</xdr:rowOff>
    </xdr:from>
    <xdr:to>
      <xdr:col>31</xdr:col>
      <xdr:colOff>85725</xdr:colOff>
      <xdr:row>59</xdr:row>
      <xdr:rowOff>149254</xdr:rowOff>
    </xdr:to>
    <xdr:sp macro="" textlink="">
      <xdr:nvSpPr>
        <xdr:cNvPr id="785" name="円/楕円 784"/>
        <xdr:cNvSpPr/>
      </xdr:nvSpPr>
      <xdr:spPr>
        <a:xfrm>
          <a:off x="21272500" y="1016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140381</xdr:rowOff>
    </xdr:from>
    <xdr:ext cx="313932" cy="259045"/>
    <xdr:sp macro="" textlink="">
      <xdr:nvSpPr>
        <xdr:cNvPr id="786" name="テキスト ボックス 785"/>
        <xdr:cNvSpPr txBox="1"/>
      </xdr:nvSpPr>
      <xdr:spPr>
        <a:xfrm>
          <a:off x="21166333" y="10255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47654</xdr:rowOff>
    </xdr:from>
    <xdr:to>
      <xdr:col>29</xdr:col>
      <xdr:colOff>568325</xdr:colOff>
      <xdr:row>59</xdr:row>
      <xdr:rowOff>149254</xdr:rowOff>
    </xdr:to>
    <xdr:sp macro="" textlink="">
      <xdr:nvSpPr>
        <xdr:cNvPr id="787" name="円/楕円 786"/>
        <xdr:cNvSpPr/>
      </xdr:nvSpPr>
      <xdr:spPr>
        <a:xfrm>
          <a:off x="20383500" y="1016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140381</xdr:rowOff>
    </xdr:from>
    <xdr:ext cx="313932" cy="259045"/>
    <xdr:sp macro="" textlink="">
      <xdr:nvSpPr>
        <xdr:cNvPr id="788" name="テキスト ボックス 787"/>
        <xdr:cNvSpPr txBox="1"/>
      </xdr:nvSpPr>
      <xdr:spPr>
        <a:xfrm>
          <a:off x="20277333" y="10255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47654</xdr:rowOff>
    </xdr:from>
    <xdr:to>
      <xdr:col>28</xdr:col>
      <xdr:colOff>365125</xdr:colOff>
      <xdr:row>59</xdr:row>
      <xdr:rowOff>149254</xdr:rowOff>
    </xdr:to>
    <xdr:sp macro="" textlink="">
      <xdr:nvSpPr>
        <xdr:cNvPr id="789" name="円/楕円 788"/>
        <xdr:cNvSpPr/>
      </xdr:nvSpPr>
      <xdr:spPr>
        <a:xfrm>
          <a:off x="19494500" y="1016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140381</xdr:rowOff>
    </xdr:from>
    <xdr:ext cx="313932" cy="259045"/>
    <xdr:sp macro="" textlink="">
      <xdr:nvSpPr>
        <xdr:cNvPr id="790" name="テキスト ボックス 789"/>
        <xdr:cNvSpPr txBox="1"/>
      </xdr:nvSpPr>
      <xdr:spPr>
        <a:xfrm>
          <a:off x="19388333" y="10255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47654</xdr:rowOff>
    </xdr:from>
    <xdr:to>
      <xdr:col>27</xdr:col>
      <xdr:colOff>161925</xdr:colOff>
      <xdr:row>59</xdr:row>
      <xdr:rowOff>149254</xdr:rowOff>
    </xdr:to>
    <xdr:sp macro="" textlink="">
      <xdr:nvSpPr>
        <xdr:cNvPr id="791" name="円/楕円 790"/>
        <xdr:cNvSpPr/>
      </xdr:nvSpPr>
      <xdr:spPr>
        <a:xfrm>
          <a:off x="18605500" y="1016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140381</xdr:rowOff>
    </xdr:from>
    <xdr:ext cx="313932" cy="259045"/>
    <xdr:sp macro="" textlink="">
      <xdr:nvSpPr>
        <xdr:cNvPr id="792" name="テキスト ボックス 791"/>
        <xdr:cNvSpPr txBox="1"/>
      </xdr:nvSpPr>
      <xdr:spPr>
        <a:xfrm>
          <a:off x="18499333" y="10255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88531</xdr:rowOff>
    </xdr:from>
    <xdr:to>
      <xdr:col>32</xdr:col>
      <xdr:colOff>187325</xdr:colOff>
      <xdr:row>76</xdr:row>
      <xdr:rowOff>111080</xdr:rowOff>
    </xdr:to>
    <xdr:cxnSp macro="">
      <xdr:nvCxnSpPr>
        <xdr:cNvPr id="821" name="直線コネクタ 820"/>
        <xdr:cNvCxnSpPr/>
      </xdr:nvCxnSpPr>
      <xdr:spPr>
        <a:xfrm>
          <a:off x="21323300" y="13118731"/>
          <a:ext cx="838200" cy="2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167157</xdr:rowOff>
    </xdr:from>
    <xdr:ext cx="534377" cy="259045"/>
    <xdr:sp macro="" textlink="">
      <xdr:nvSpPr>
        <xdr:cNvPr id="822" name="繰出金平均値テキスト"/>
        <xdr:cNvSpPr txBox="1"/>
      </xdr:nvSpPr>
      <xdr:spPr>
        <a:xfrm>
          <a:off x="22212300" y="13197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88531</xdr:rowOff>
    </xdr:from>
    <xdr:to>
      <xdr:col>31</xdr:col>
      <xdr:colOff>34925</xdr:colOff>
      <xdr:row>76</xdr:row>
      <xdr:rowOff>139159</xdr:rowOff>
    </xdr:to>
    <xdr:cxnSp macro="">
      <xdr:nvCxnSpPr>
        <xdr:cNvPr id="824" name="直線コネクタ 823"/>
        <xdr:cNvCxnSpPr/>
      </xdr:nvCxnSpPr>
      <xdr:spPr>
        <a:xfrm flipV="1">
          <a:off x="20434300" y="13118731"/>
          <a:ext cx="889000" cy="5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5" name="フローチャート : 判断 824"/>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103712</xdr:rowOff>
    </xdr:from>
    <xdr:ext cx="534377" cy="259045"/>
    <xdr:sp macro="" textlink="">
      <xdr:nvSpPr>
        <xdr:cNvPr id="826" name="テキスト ボックス 825"/>
        <xdr:cNvSpPr txBox="1"/>
      </xdr:nvSpPr>
      <xdr:spPr>
        <a:xfrm>
          <a:off x="21056111" y="1330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139159</xdr:rowOff>
    </xdr:from>
    <xdr:to>
      <xdr:col>29</xdr:col>
      <xdr:colOff>517525</xdr:colOff>
      <xdr:row>76</xdr:row>
      <xdr:rowOff>157111</xdr:rowOff>
    </xdr:to>
    <xdr:cxnSp macro="">
      <xdr:nvCxnSpPr>
        <xdr:cNvPr id="827" name="直線コネクタ 826"/>
        <xdr:cNvCxnSpPr/>
      </xdr:nvCxnSpPr>
      <xdr:spPr>
        <a:xfrm flipV="1">
          <a:off x="19545300" y="13169359"/>
          <a:ext cx="889000" cy="1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28" name="フローチャート : 判断 827"/>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114288</xdr:rowOff>
    </xdr:from>
    <xdr:ext cx="534377" cy="259045"/>
    <xdr:sp macro="" textlink="">
      <xdr:nvSpPr>
        <xdr:cNvPr id="829" name="テキスト ボックス 828"/>
        <xdr:cNvSpPr txBox="1"/>
      </xdr:nvSpPr>
      <xdr:spPr>
        <a:xfrm>
          <a:off x="20167111" y="1331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157111</xdr:rowOff>
    </xdr:from>
    <xdr:to>
      <xdr:col>28</xdr:col>
      <xdr:colOff>314325</xdr:colOff>
      <xdr:row>76</xdr:row>
      <xdr:rowOff>157835</xdr:rowOff>
    </xdr:to>
    <xdr:cxnSp macro="">
      <xdr:nvCxnSpPr>
        <xdr:cNvPr id="830" name="直線コネクタ 829"/>
        <xdr:cNvCxnSpPr/>
      </xdr:nvCxnSpPr>
      <xdr:spPr>
        <a:xfrm flipV="1">
          <a:off x="18656300" y="13187311"/>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31" name="フローチャート : 判断 830"/>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117406</xdr:rowOff>
    </xdr:from>
    <xdr:ext cx="534377" cy="259045"/>
    <xdr:sp macro="" textlink="">
      <xdr:nvSpPr>
        <xdr:cNvPr id="832" name="テキスト ボックス 831"/>
        <xdr:cNvSpPr txBox="1"/>
      </xdr:nvSpPr>
      <xdr:spPr>
        <a:xfrm>
          <a:off x="19278111" y="1331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33" name="フローチャート : 判断 832"/>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118510</xdr:rowOff>
    </xdr:from>
    <xdr:ext cx="534377" cy="259045"/>
    <xdr:sp macro="" textlink="">
      <xdr:nvSpPr>
        <xdr:cNvPr id="834" name="テキスト ボックス 833"/>
        <xdr:cNvSpPr txBox="1"/>
      </xdr:nvSpPr>
      <xdr:spPr>
        <a:xfrm>
          <a:off x="18389111" y="133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60280</xdr:rowOff>
    </xdr:from>
    <xdr:to>
      <xdr:col>32</xdr:col>
      <xdr:colOff>238125</xdr:colOff>
      <xdr:row>76</xdr:row>
      <xdr:rowOff>161880</xdr:rowOff>
    </xdr:to>
    <xdr:sp macro="" textlink="">
      <xdr:nvSpPr>
        <xdr:cNvPr id="840" name="円/楕円 839"/>
        <xdr:cNvSpPr/>
      </xdr:nvSpPr>
      <xdr:spPr>
        <a:xfrm>
          <a:off x="22110700" y="130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83156</xdr:rowOff>
    </xdr:from>
    <xdr:ext cx="534377" cy="259045"/>
    <xdr:sp macro="" textlink="">
      <xdr:nvSpPr>
        <xdr:cNvPr id="841" name="繰出金該当値テキスト"/>
        <xdr:cNvSpPr txBox="1"/>
      </xdr:nvSpPr>
      <xdr:spPr>
        <a:xfrm>
          <a:off x="22212300" y="129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58,756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37731</xdr:rowOff>
    </xdr:from>
    <xdr:to>
      <xdr:col>31</xdr:col>
      <xdr:colOff>85725</xdr:colOff>
      <xdr:row>76</xdr:row>
      <xdr:rowOff>139331</xdr:rowOff>
    </xdr:to>
    <xdr:sp macro="" textlink="">
      <xdr:nvSpPr>
        <xdr:cNvPr id="842" name="円/楕円 841"/>
        <xdr:cNvSpPr/>
      </xdr:nvSpPr>
      <xdr:spPr>
        <a:xfrm>
          <a:off x="21272500" y="1306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155859</xdr:rowOff>
    </xdr:from>
    <xdr:ext cx="534377" cy="259045"/>
    <xdr:sp macro="" textlink="">
      <xdr:nvSpPr>
        <xdr:cNvPr id="843" name="テキスト ボックス 842"/>
        <xdr:cNvSpPr txBox="1"/>
      </xdr:nvSpPr>
      <xdr:spPr>
        <a:xfrm>
          <a:off x="21056111" y="1284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61,715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88359</xdr:rowOff>
    </xdr:from>
    <xdr:to>
      <xdr:col>29</xdr:col>
      <xdr:colOff>568325</xdr:colOff>
      <xdr:row>77</xdr:row>
      <xdr:rowOff>18509</xdr:rowOff>
    </xdr:to>
    <xdr:sp macro="" textlink="">
      <xdr:nvSpPr>
        <xdr:cNvPr id="844" name="円/楕円 843"/>
        <xdr:cNvSpPr/>
      </xdr:nvSpPr>
      <xdr:spPr>
        <a:xfrm>
          <a:off x="20383500" y="1311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35036</xdr:rowOff>
    </xdr:from>
    <xdr:ext cx="534377" cy="259045"/>
    <xdr:sp macro="" textlink="">
      <xdr:nvSpPr>
        <xdr:cNvPr id="845" name="テキスト ボックス 844"/>
        <xdr:cNvSpPr txBox="1"/>
      </xdr:nvSpPr>
      <xdr:spPr>
        <a:xfrm>
          <a:off x="20167111" y="1289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55,071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106311</xdr:rowOff>
    </xdr:from>
    <xdr:to>
      <xdr:col>28</xdr:col>
      <xdr:colOff>365125</xdr:colOff>
      <xdr:row>77</xdr:row>
      <xdr:rowOff>36461</xdr:rowOff>
    </xdr:to>
    <xdr:sp macro="" textlink="">
      <xdr:nvSpPr>
        <xdr:cNvPr id="846" name="円/楕円 845"/>
        <xdr:cNvSpPr/>
      </xdr:nvSpPr>
      <xdr:spPr>
        <a:xfrm>
          <a:off x="19494500" y="1313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52988</xdr:rowOff>
    </xdr:from>
    <xdr:ext cx="534377" cy="259045"/>
    <xdr:sp macro="" textlink="">
      <xdr:nvSpPr>
        <xdr:cNvPr id="847" name="テキスト ボックス 846"/>
        <xdr:cNvSpPr txBox="1"/>
      </xdr:nvSpPr>
      <xdr:spPr>
        <a:xfrm>
          <a:off x="19278111" y="1291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52,715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107035</xdr:rowOff>
    </xdr:from>
    <xdr:to>
      <xdr:col>27</xdr:col>
      <xdr:colOff>161925</xdr:colOff>
      <xdr:row>77</xdr:row>
      <xdr:rowOff>37185</xdr:rowOff>
    </xdr:to>
    <xdr:sp macro="" textlink="">
      <xdr:nvSpPr>
        <xdr:cNvPr id="848" name="円/楕円 847"/>
        <xdr:cNvSpPr/>
      </xdr:nvSpPr>
      <xdr:spPr>
        <a:xfrm>
          <a:off x="18605500" y="1313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53712</xdr:rowOff>
    </xdr:from>
    <xdr:ext cx="534377" cy="259045"/>
    <xdr:sp macro="" textlink="">
      <xdr:nvSpPr>
        <xdr:cNvPr id="849" name="テキスト ボックス 848"/>
        <xdr:cNvSpPr txBox="1"/>
      </xdr:nvSpPr>
      <xdr:spPr>
        <a:xfrm>
          <a:off x="18389111" y="129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52,620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0" name="直線コネクタ 85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1" name="テキスト ボックス 86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2" name="直線コネクタ 86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3" name="テキスト ボックス 862"/>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4" name="直線コネクタ 86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5" name="テキスト ボックス 864"/>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6" name="直線コネクタ 86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7" name="テキスト ボックス 866"/>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8" name="直線コネクタ 86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9" name="テキスト ボックス 86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0" name="直線コネクタ 86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1" name="テキスト ボックス 87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5" name="直線コネクタ 87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7" name="直線コネクタ 87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9" name="直線コネクタ 87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0" name="直線コネクタ 87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2" name="フローチャート : 判断 88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3" name="直線コネクタ 88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4" name="フローチャート : 判断 883"/>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5" name="テキスト ボックス 884"/>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6" name="直線コネクタ 88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7" name="フローチャート : 判断 886"/>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8" name="テキスト ボックス 887"/>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9" name="直線コネクタ 88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0" name="フローチャート : 判断 889"/>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1" name="テキスト ボックス 890"/>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2" name="フローチャート : 判断 891"/>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3" name="テキスト ボックス 892"/>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9" name="円/楕円 89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1" name="円/楕円 90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2" name="テキスト ボックス 901"/>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3" name="円/楕円 90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4" name="テキスト ボックス 903"/>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5" name="円/楕円 90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6" name="テキスト ボックス 905"/>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7" name="円/楕円 90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8" name="テキスト ボックス 90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●人件費は</a:t>
          </a:r>
          <a:r>
            <a:rPr lang="ja-JP" altLang="ja-JP" sz="1100">
              <a:solidFill>
                <a:schemeClr val="dk1"/>
              </a:solidFill>
              <a:effectLst/>
              <a:latin typeface="+mn-lt"/>
              <a:ea typeface="+mn-ea"/>
              <a:cs typeface="+mn-cs"/>
            </a:rPr>
            <a:t>全国・府・類似団体平均</a:t>
          </a:r>
          <a:r>
            <a:rPr lang="ja-JP" altLang="en-US" sz="1100">
              <a:solidFill>
                <a:schemeClr val="dk1"/>
              </a:solidFill>
              <a:effectLst/>
              <a:latin typeface="+mn-lt"/>
              <a:ea typeface="+mn-ea"/>
              <a:cs typeface="+mn-cs"/>
            </a:rPr>
            <a:t>いずれも下回って</a:t>
          </a:r>
          <a:r>
            <a:rPr lang="ja-JP" altLang="ja-JP" sz="1100">
              <a:solidFill>
                <a:schemeClr val="dk1"/>
              </a:solidFill>
              <a:effectLst/>
              <a:latin typeface="+mn-lt"/>
              <a:ea typeface="+mn-ea"/>
              <a:cs typeface="+mn-cs"/>
            </a:rPr>
            <a:t>いる。</a:t>
          </a:r>
          <a:r>
            <a:rPr lang="ja-JP" altLang="en-US" sz="1100">
              <a:solidFill>
                <a:schemeClr val="dk1"/>
              </a:solidFill>
              <a:effectLst/>
              <a:latin typeface="+mn-lt"/>
              <a:ea typeface="+mn-ea"/>
              <a:cs typeface="+mn-cs"/>
            </a:rPr>
            <a:t>Ｈ</a:t>
          </a:r>
          <a:r>
            <a:rPr lang="en-US" altLang="ja-JP" sz="1100">
              <a:solidFill>
                <a:schemeClr val="dk1"/>
              </a:solidFill>
              <a:effectLst/>
              <a:latin typeface="+mn-lt"/>
              <a:ea typeface="+mn-ea"/>
              <a:cs typeface="+mn-cs"/>
            </a:rPr>
            <a:t>26</a:t>
          </a:r>
          <a:r>
            <a:rPr lang="ja-JP" altLang="en-US" sz="1100">
              <a:solidFill>
                <a:schemeClr val="dk1"/>
              </a:solidFill>
              <a:effectLst/>
              <a:latin typeface="+mn-lt"/>
              <a:ea typeface="+mn-ea"/>
              <a:cs typeface="+mn-cs"/>
            </a:rPr>
            <a:t>年度に比べ増加している要因は退職者の増に伴う退職手当の増によるものである。●</a:t>
          </a:r>
          <a:r>
            <a:rPr kumimoji="1" lang="ja-JP" altLang="en-US" sz="1050">
              <a:latin typeface="ＭＳ Ｐゴシック"/>
            </a:rPr>
            <a:t>物件費についても</a:t>
          </a:r>
          <a:r>
            <a:rPr lang="ja-JP" altLang="ja-JP" sz="1100">
              <a:solidFill>
                <a:schemeClr val="dk1"/>
              </a:solidFill>
              <a:effectLst/>
              <a:latin typeface="+mn-lt"/>
              <a:ea typeface="+mn-ea"/>
              <a:cs typeface="+mn-cs"/>
            </a:rPr>
            <a:t>全国・府・類似団体平均いずれも下回っている</a:t>
          </a:r>
          <a:r>
            <a:rPr lang="ja-JP" altLang="en-US" sz="1100">
              <a:solidFill>
                <a:schemeClr val="dk1"/>
              </a:solidFill>
              <a:effectLst/>
              <a:latin typeface="+mn-lt"/>
              <a:ea typeface="+mn-ea"/>
              <a:cs typeface="+mn-cs"/>
            </a:rPr>
            <a:t>が、Ｈ</a:t>
          </a:r>
          <a:r>
            <a:rPr lang="en-US" altLang="ja-JP" sz="1100">
              <a:solidFill>
                <a:schemeClr val="dk1"/>
              </a:solidFill>
              <a:effectLst/>
              <a:latin typeface="+mn-lt"/>
              <a:ea typeface="+mn-ea"/>
              <a:cs typeface="+mn-cs"/>
            </a:rPr>
            <a:t>26</a:t>
          </a:r>
          <a:r>
            <a:rPr lang="ja-JP" altLang="en-US" sz="1100">
              <a:solidFill>
                <a:schemeClr val="dk1"/>
              </a:solidFill>
              <a:effectLst/>
              <a:latin typeface="+mn-lt"/>
              <a:ea typeface="+mn-ea"/>
              <a:cs typeface="+mn-cs"/>
            </a:rPr>
            <a:t>年度に比べ増加している。これは保育士等配置事業などの賃金の増加等が要因している。</a:t>
          </a:r>
          <a:endParaRPr kumimoji="1" lang="en-US" altLang="ja-JP" sz="1050">
            <a:latin typeface="ＭＳ Ｐゴシック"/>
          </a:endParaRPr>
        </a:p>
        <a:p>
          <a:r>
            <a:rPr kumimoji="1" lang="ja-JP" altLang="en-US" sz="1050">
              <a:latin typeface="ＭＳ Ｐゴシック"/>
            </a:rPr>
            <a:t>●扶助費は子ども子育て支援制度が開始したことや、障がい者総合支援給付費等が増加していることも高い要因のひとつであるが、大阪府内においては、全国的に見ても扶助費が高い傾向にある。今後も社会保障経費の増加が見込まれている。</a:t>
          </a:r>
          <a:endParaRPr kumimoji="1" lang="en-US" altLang="ja-JP" sz="1050">
            <a:latin typeface="ＭＳ Ｐゴシック"/>
          </a:endParaRPr>
        </a:p>
        <a:p>
          <a:r>
            <a:rPr kumimoji="1" lang="ja-JP" altLang="en-US" sz="1050">
              <a:latin typeface="ＭＳ Ｐゴシック"/>
            </a:rPr>
            <a:t>●補助費等が大阪府・類似団体平均を上回っている。平成</a:t>
          </a:r>
          <a:r>
            <a:rPr kumimoji="1" lang="en-US" altLang="ja-JP" sz="1050">
              <a:latin typeface="ＭＳ Ｐゴシック"/>
            </a:rPr>
            <a:t>27</a:t>
          </a:r>
          <a:r>
            <a:rPr kumimoji="1" lang="ja-JP" altLang="en-US" sz="1050">
              <a:latin typeface="ＭＳ Ｐゴシック"/>
            </a:rPr>
            <a:t>年度においては病院事業への繰出や地方創生交付金を活用したプレミアム商品券などの増加があった。●普通建設事業費は旭小学校増改築事業や土地開発公社からの土地の買戻しもあったものの、南海中央線街路事業の減や小学校施設整備事業が完了するなどにより減となった。</a:t>
          </a:r>
          <a:endParaRPr kumimoji="1" lang="en-US" altLang="ja-JP" sz="1050">
            <a:latin typeface="ＭＳ Ｐゴシック"/>
          </a:endParaRPr>
        </a:p>
        <a:p>
          <a:r>
            <a:rPr kumimoji="1" lang="ja-JP" altLang="en-US" sz="1050">
              <a:latin typeface="ＭＳ Ｐゴシック"/>
            </a:rPr>
            <a:t>●公債費については、ゆるやかに減少しているものの、類似団体平均を上回っており、依然として高い水準となっている。●積立金は、財政調整基金積立金の増加により、Ｈ</a:t>
          </a:r>
          <a:r>
            <a:rPr kumimoji="1" lang="en-US" altLang="ja-JP" sz="1050">
              <a:latin typeface="ＭＳ Ｐゴシック"/>
            </a:rPr>
            <a:t>26</a:t>
          </a:r>
          <a:r>
            <a:rPr kumimoji="1" lang="ja-JP" altLang="en-US" sz="1050">
              <a:latin typeface="ＭＳ Ｐゴシック"/>
            </a:rPr>
            <a:t>年度に比べ高くなっている。</a:t>
          </a:r>
          <a:endParaRPr kumimoji="1" lang="en-US" altLang="ja-JP" sz="1050">
            <a:latin typeface="ＭＳ Ｐゴシック"/>
          </a:endParaRPr>
        </a:p>
        <a:p>
          <a:r>
            <a:rPr kumimoji="1" lang="ja-JP" altLang="en-US" sz="1050">
              <a:latin typeface="ＭＳ Ｐゴシック"/>
            </a:rPr>
            <a:t>●繰出金については、Ｈ</a:t>
          </a:r>
          <a:r>
            <a:rPr kumimoji="1" lang="en-US" altLang="ja-JP" sz="1050">
              <a:latin typeface="ＭＳ Ｐゴシック"/>
            </a:rPr>
            <a:t>26</a:t>
          </a:r>
          <a:r>
            <a:rPr kumimoji="1" lang="ja-JP" altLang="en-US" sz="1050">
              <a:latin typeface="ＭＳ Ｐゴシック"/>
            </a:rPr>
            <a:t>年度に比べて減となっている。しかし、下水道事業特別会計への繰出金が大きいため、全国・大阪府・類団平均のいずれよりも高くなっている。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大阪府泉大津市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75,910
74,697
14.31
29,434,896
29,094,160
304,397
16,875,907
30,675,793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18.2
138.8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44602</xdr:rowOff>
    </xdr:from>
    <xdr:to>
      <xdr:col>6</xdr:col>
      <xdr:colOff>511175</xdr:colOff>
      <xdr:row>35</xdr:row>
      <xdr:rowOff>8484</xdr:rowOff>
    </xdr:to>
    <xdr:cxnSp macro="">
      <xdr:nvCxnSpPr>
        <xdr:cNvPr id="59" name="直線コネクタ 58"/>
        <xdr:cNvCxnSpPr/>
      </xdr:nvCxnSpPr>
      <xdr:spPr>
        <a:xfrm flipV="1">
          <a:off x="3797300" y="5873902"/>
          <a:ext cx="838200" cy="13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168368</xdr:rowOff>
    </xdr:from>
    <xdr:ext cx="469744" cy="259045"/>
    <xdr:sp macro="" textlink="">
      <xdr:nvSpPr>
        <xdr:cNvPr id="60" name="議会費平均値テキスト"/>
        <xdr:cNvSpPr txBox="1"/>
      </xdr:nvSpPr>
      <xdr:spPr>
        <a:xfrm>
          <a:off x="4686300" y="5826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141986</xdr:rowOff>
    </xdr:from>
    <xdr:to>
      <xdr:col>5</xdr:col>
      <xdr:colOff>358775</xdr:colOff>
      <xdr:row>35</xdr:row>
      <xdr:rowOff>8484</xdr:rowOff>
    </xdr:to>
    <xdr:cxnSp macro="">
      <xdr:nvCxnSpPr>
        <xdr:cNvPr id="62" name="直線コネクタ 61"/>
        <xdr:cNvCxnSpPr/>
      </xdr:nvCxnSpPr>
      <xdr:spPr>
        <a:xfrm>
          <a:off x="2908300" y="5971286"/>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23520</xdr:rowOff>
    </xdr:from>
    <xdr:to>
      <xdr:col>5</xdr:col>
      <xdr:colOff>409575</xdr:colOff>
      <xdr:row>34</xdr:row>
      <xdr:rowOff>125120</xdr:rowOff>
    </xdr:to>
    <xdr:sp macro="" textlink="">
      <xdr:nvSpPr>
        <xdr:cNvPr id="63" name="フローチャート : 判断 62"/>
        <xdr:cNvSpPr/>
      </xdr:nvSpPr>
      <xdr:spPr>
        <a:xfrm>
          <a:off x="3746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141647</xdr:rowOff>
    </xdr:from>
    <xdr:ext cx="469744" cy="259045"/>
    <xdr:sp macro="" textlink="">
      <xdr:nvSpPr>
        <xdr:cNvPr id="64" name="テキスト ボックス 63"/>
        <xdr:cNvSpPr txBox="1"/>
      </xdr:nvSpPr>
      <xdr:spPr>
        <a:xfrm>
          <a:off x="3562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118669</xdr:rowOff>
    </xdr:from>
    <xdr:to>
      <xdr:col>4</xdr:col>
      <xdr:colOff>155575</xdr:colOff>
      <xdr:row>34</xdr:row>
      <xdr:rowOff>141986</xdr:rowOff>
    </xdr:to>
    <xdr:cxnSp macro="">
      <xdr:nvCxnSpPr>
        <xdr:cNvPr id="65" name="直線コネクタ 64"/>
        <xdr:cNvCxnSpPr/>
      </xdr:nvCxnSpPr>
      <xdr:spPr>
        <a:xfrm>
          <a:off x="2019300" y="5776519"/>
          <a:ext cx="889000" cy="19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39065</xdr:rowOff>
    </xdr:from>
    <xdr:to>
      <xdr:col>4</xdr:col>
      <xdr:colOff>206375</xdr:colOff>
      <xdr:row>34</xdr:row>
      <xdr:rowOff>140665</xdr:rowOff>
    </xdr:to>
    <xdr:sp macro="" textlink="">
      <xdr:nvSpPr>
        <xdr:cNvPr id="66" name="フローチャート : 判断 65"/>
        <xdr:cNvSpPr/>
      </xdr:nvSpPr>
      <xdr:spPr>
        <a:xfrm>
          <a:off x="2857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157192</xdr:rowOff>
    </xdr:from>
    <xdr:ext cx="469744" cy="259045"/>
    <xdr:sp macro="" textlink="">
      <xdr:nvSpPr>
        <xdr:cNvPr id="67" name="テキスト ボックス 66"/>
        <xdr:cNvSpPr txBox="1"/>
      </xdr:nvSpPr>
      <xdr:spPr>
        <a:xfrm>
          <a:off x="2673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85751</xdr:rowOff>
    </xdr:from>
    <xdr:to>
      <xdr:col>2</xdr:col>
      <xdr:colOff>638175</xdr:colOff>
      <xdr:row>33</xdr:row>
      <xdr:rowOff>118669</xdr:rowOff>
    </xdr:to>
    <xdr:cxnSp macro="">
      <xdr:nvCxnSpPr>
        <xdr:cNvPr id="68" name="直線コネクタ 67"/>
        <xdr:cNvCxnSpPr/>
      </xdr:nvCxnSpPr>
      <xdr:spPr>
        <a:xfrm>
          <a:off x="1130300" y="5572151"/>
          <a:ext cx="889000" cy="20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143307</xdr:rowOff>
    </xdr:from>
    <xdr:to>
      <xdr:col>3</xdr:col>
      <xdr:colOff>3175</xdr:colOff>
      <xdr:row>34</xdr:row>
      <xdr:rowOff>73457</xdr:rowOff>
    </xdr:to>
    <xdr:sp macro="" textlink="">
      <xdr:nvSpPr>
        <xdr:cNvPr id="69" name="フローチャート : 判断 68"/>
        <xdr:cNvSpPr/>
      </xdr:nvSpPr>
      <xdr:spPr>
        <a:xfrm>
          <a:off x="1968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64584</xdr:rowOff>
    </xdr:from>
    <xdr:ext cx="469744" cy="259045"/>
    <xdr:sp macro="" textlink="">
      <xdr:nvSpPr>
        <xdr:cNvPr id="70" name="テキスト ボックス 69"/>
        <xdr:cNvSpPr txBox="1"/>
      </xdr:nvSpPr>
      <xdr:spPr>
        <a:xfrm>
          <a:off x="1784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72441</xdr:rowOff>
    </xdr:from>
    <xdr:to>
      <xdr:col>1</xdr:col>
      <xdr:colOff>485775</xdr:colOff>
      <xdr:row>33</xdr:row>
      <xdr:rowOff>2591</xdr:rowOff>
    </xdr:to>
    <xdr:sp macro="" textlink="">
      <xdr:nvSpPr>
        <xdr:cNvPr id="71" name="フローチャート : 判断 70"/>
        <xdr:cNvSpPr/>
      </xdr:nvSpPr>
      <xdr:spPr>
        <a:xfrm>
          <a:off x="1079500" y="555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165168</xdr:rowOff>
    </xdr:from>
    <xdr:ext cx="469744" cy="259045"/>
    <xdr:sp macro="" textlink="">
      <xdr:nvSpPr>
        <xdr:cNvPr id="72" name="テキスト ボックス 71"/>
        <xdr:cNvSpPr txBox="1"/>
      </xdr:nvSpPr>
      <xdr:spPr>
        <a:xfrm>
          <a:off x="895427" y="565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165252</xdr:rowOff>
    </xdr:from>
    <xdr:to>
      <xdr:col>6</xdr:col>
      <xdr:colOff>561975</xdr:colOff>
      <xdr:row>34</xdr:row>
      <xdr:rowOff>95402</xdr:rowOff>
    </xdr:to>
    <xdr:sp macro="" textlink="">
      <xdr:nvSpPr>
        <xdr:cNvPr id="78" name="円/楕円 77"/>
        <xdr:cNvSpPr/>
      </xdr:nvSpPr>
      <xdr:spPr>
        <a:xfrm>
          <a:off x="4584700" y="582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16679</xdr:rowOff>
    </xdr:from>
    <xdr:ext cx="469744" cy="259045"/>
    <xdr:sp macro="" textlink="">
      <xdr:nvSpPr>
        <xdr:cNvPr id="79" name="議会費該当値テキスト"/>
        <xdr:cNvSpPr txBox="1"/>
      </xdr:nvSpPr>
      <xdr:spPr>
        <a:xfrm>
          <a:off x="4686300" y="567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129134</xdr:rowOff>
    </xdr:from>
    <xdr:to>
      <xdr:col>5</xdr:col>
      <xdr:colOff>409575</xdr:colOff>
      <xdr:row>35</xdr:row>
      <xdr:rowOff>59284</xdr:rowOff>
    </xdr:to>
    <xdr:sp macro="" textlink="">
      <xdr:nvSpPr>
        <xdr:cNvPr id="80" name="円/楕円 79"/>
        <xdr:cNvSpPr/>
      </xdr:nvSpPr>
      <xdr:spPr>
        <a:xfrm>
          <a:off x="3746500" y="595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50411</xdr:rowOff>
    </xdr:from>
    <xdr:ext cx="469744" cy="259045"/>
    <xdr:sp macro="" textlink="">
      <xdr:nvSpPr>
        <xdr:cNvPr id="81" name="テキスト ボックス 80"/>
        <xdr:cNvSpPr txBox="1"/>
      </xdr:nvSpPr>
      <xdr:spPr>
        <a:xfrm>
          <a:off x="3562427" y="605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91186</xdr:rowOff>
    </xdr:from>
    <xdr:to>
      <xdr:col>4</xdr:col>
      <xdr:colOff>206375</xdr:colOff>
      <xdr:row>35</xdr:row>
      <xdr:rowOff>21336</xdr:rowOff>
    </xdr:to>
    <xdr:sp macro="" textlink="">
      <xdr:nvSpPr>
        <xdr:cNvPr id="82" name="円/楕円 81"/>
        <xdr:cNvSpPr/>
      </xdr:nvSpPr>
      <xdr:spPr>
        <a:xfrm>
          <a:off x="2857500" y="592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12463</xdr:rowOff>
    </xdr:from>
    <xdr:ext cx="469744" cy="259045"/>
    <xdr:sp macro="" textlink="">
      <xdr:nvSpPr>
        <xdr:cNvPr id="83" name="テキスト ボックス 82"/>
        <xdr:cNvSpPr txBox="1"/>
      </xdr:nvSpPr>
      <xdr:spPr>
        <a:xfrm>
          <a:off x="2673427" y="601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67869</xdr:rowOff>
    </xdr:from>
    <xdr:to>
      <xdr:col>3</xdr:col>
      <xdr:colOff>3175</xdr:colOff>
      <xdr:row>33</xdr:row>
      <xdr:rowOff>169469</xdr:rowOff>
    </xdr:to>
    <xdr:sp macro="" textlink="">
      <xdr:nvSpPr>
        <xdr:cNvPr id="84" name="円/楕円 83"/>
        <xdr:cNvSpPr/>
      </xdr:nvSpPr>
      <xdr:spPr>
        <a:xfrm>
          <a:off x="1968500" y="572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14546</xdr:rowOff>
    </xdr:from>
    <xdr:ext cx="469744" cy="259045"/>
    <xdr:sp macro="" textlink="">
      <xdr:nvSpPr>
        <xdr:cNvPr id="85" name="テキスト ボックス 84"/>
        <xdr:cNvSpPr txBox="1"/>
      </xdr:nvSpPr>
      <xdr:spPr>
        <a:xfrm>
          <a:off x="1784427" y="550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34951</xdr:rowOff>
    </xdr:from>
    <xdr:to>
      <xdr:col>1</xdr:col>
      <xdr:colOff>485775</xdr:colOff>
      <xdr:row>32</xdr:row>
      <xdr:rowOff>136551</xdr:rowOff>
    </xdr:to>
    <xdr:sp macro="" textlink="">
      <xdr:nvSpPr>
        <xdr:cNvPr id="86" name="円/楕円 85"/>
        <xdr:cNvSpPr/>
      </xdr:nvSpPr>
      <xdr:spPr>
        <a:xfrm>
          <a:off x="1079500" y="55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153078</xdr:rowOff>
    </xdr:from>
    <xdr:ext cx="469744" cy="259045"/>
    <xdr:sp macro="" textlink="">
      <xdr:nvSpPr>
        <xdr:cNvPr id="87" name="テキスト ボックス 86"/>
        <xdr:cNvSpPr txBox="1"/>
      </xdr:nvSpPr>
      <xdr:spPr>
        <a:xfrm>
          <a:off x="895427" y="52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130314</xdr:rowOff>
    </xdr:from>
    <xdr:to>
      <xdr:col>6</xdr:col>
      <xdr:colOff>511175</xdr:colOff>
      <xdr:row>58</xdr:row>
      <xdr:rowOff>9627</xdr:rowOff>
    </xdr:to>
    <xdr:cxnSp macro="">
      <xdr:nvCxnSpPr>
        <xdr:cNvPr id="114" name="直線コネクタ 113"/>
        <xdr:cNvCxnSpPr/>
      </xdr:nvCxnSpPr>
      <xdr:spPr>
        <a:xfrm flipV="1">
          <a:off x="3797300" y="9902964"/>
          <a:ext cx="838200" cy="5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42671</xdr:rowOff>
    </xdr:from>
    <xdr:ext cx="534377" cy="259045"/>
    <xdr:sp macro="" textlink="">
      <xdr:nvSpPr>
        <xdr:cNvPr id="115" name="総務費平均値テキスト"/>
        <xdr:cNvSpPr txBox="1"/>
      </xdr:nvSpPr>
      <xdr:spPr>
        <a:xfrm>
          <a:off x="4686300" y="964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111523</xdr:rowOff>
    </xdr:from>
    <xdr:to>
      <xdr:col>5</xdr:col>
      <xdr:colOff>358775</xdr:colOff>
      <xdr:row>58</xdr:row>
      <xdr:rowOff>9627</xdr:rowOff>
    </xdr:to>
    <xdr:cxnSp macro="">
      <xdr:nvCxnSpPr>
        <xdr:cNvPr id="117" name="直線コネクタ 116"/>
        <xdr:cNvCxnSpPr/>
      </xdr:nvCxnSpPr>
      <xdr:spPr>
        <a:xfrm>
          <a:off x="2908300" y="9884173"/>
          <a:ext cx="889000" cy="6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18" name="フローチャート : 判断 117"/>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105492</xdr:rowOff>
    </xdr:from>
    <xdr:ext cx="534377" cy="259045"/>
    <xdr:sp macro="" textlink="">
      <xdr:nvSpPr>
        <xdr:cNvPr id="119" name="テキスト ボックス 118"/>
        <xdr:cNvSpPr txBox="1"/>
      </xdr:nvSpPr>
      <xdr:spPr>
        <a:xfrm>
          <a:off x="3530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111523</xdr:rowOff>
    </xdr:from>
    <xdr:to>
      <xdr:col>4</xdr:col>
      <xdr:colOff>155575</xdr:colOff>
      <xdr:row>57</xdr:row>
      <xdr:rowOff>135297</xdr:rowOff>
    </xdr:to>
    <xdr:cxnSp macro="">
      <xdr:nvCxnSpPr>
        <xdr:cNvPr id="120" name="直線コネクタ 119"/>
        <xdr:cNvCxnSpPr/>
      </xdr:nvCxnSpPr>
      <xdr:spPr>
        <a:xfrm flipV="1">
          <a:off x="2019300" y="9884173"/>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1" name="フローチャート : 判断 120"/>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87337</xdr:rowOff>
    </xdr:from>
    <xdr:ext cx="534377" cy="259045"/>
    <xdr:sp macro="" textlink="">
      <xdr:nvSpPr>
        <xdr:cNvPr id="122" name="テキスト ボックス 121"/>
        <xdr:cNvSpPr txBox="1"/>
      </xdr:nvSpPr>
      <xdr:spPr>
        <a:xfrm>
          <a:off x="2641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135297</xdr:rowOff>
    </xdr:from>
    <xdr:to>
      <xdr:col>2</xdr:col>
      <xdr:colOff>638175</xdr:colOff>
      <xdr:row>57</xdr:row>
      <xdr:rowOff>146887</xdr:rowOff>
    </xdr:to>
    <xdr:cxnSp macro="">
      <xdr:nvCxnSpPr>
        <xdr:cNvPr id="123" name="直線コネクタ 122"/>
        <xdr:cNvCxnSpPr/>
      </xdr:nvCxnSpPr>
      <xdr:spPr>
        <a:xfrm flipV="1">
          <a:off x="1130300" y="9907947"/>
          <a:ext cx="889000" cy="1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4" name="フローチャート : 判断 123"/>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65253</xdr:rowOff>
    </xdr:from>
    <xdr:ext cx="534377" cy="259045"/>
    <xdr:sp macro="" textlink="">
      <xdr:nvSpPr>
        <xdr:cNvPr id="125" name="テキスト ボックス 124"/>
        <xdr:cNvSpPr txBox="1"/>
      </xdr:nvSpPr>
      <xdr:spPr>
        <a:xfrm>
          <a:off x="1752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6" name="フローチャート : 判断 125"/>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125691</xdr:rowOff>
    </xdr:from>
    <xdr:ext cx="534377" cy="259045"/>
    <xdr:sp macro="" textlink="">
      <xdr:nvSpPr>
        <xdr:cNvPr id="127" name="テキスト ボックス 126"/>
        <xdr:cNvSpPr txBox="1"/>
      </xdr:nvSpPr>
      <xdr:spPr>
        <a:xfrm>
          <a:off x="863111" y="95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79514</xdr:rowOff>
    </xdr:from>
    <xdr:to>
      <xdr:col>6</xdr:col>
      <xdr:colOff>561975</xdr:colOff>
      <xdr:row>58</xdr:row>
      <xdr:rowOff>9664</xdr:rowOff>
    </xdr:to>
    <xdr:sp macro="" textlink="">
      <xdr:nvSpPr>
        <xdr:cNvPr id="133" name="円/楕円 132"/>
        <xdr:cNvSpPr/>
      </xdr:nvSpPr>
      <xdr:spPr>
        <a:xfrm>
          <a:off x="4584700" y="985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169672</xdr:rowOff>
    </xdr:from>
    <xdr:ext cx="534377" cy="259045"/>
    <xdr:sp macro="" textlink="">
      <xdr:nvSpPr>
        <xdr:cNvPr id="134" name="総務費該当値テキスト"/>
        <xdr:cNvSpPr txBox="1"/>
      </xdr:nvSpPr>
      <xdr:spPr>
        <a:xfrm>
          <a:off x="4686300" y="977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39,553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130277</xdr:rowOff>
    </xdr:from>
    <xdr:to>
      <xdr:col>5</xdr:col>
      <xdr:colOff>409575</xdr:colOff>
      <xdr:row>58</xdr:row>
      <xdr:rowOff>60427</xdr:rowOff>
    </xdr:to>
    <xdr:sp macro="" textlink="">
      <xdr:nvSpPr>
        <xdr:cNvPr id="135" name="円/楕円 134"/>
        <xdr:cNvSpPr/>
      </xdr:nvSpPr>
      <xdr:spPr>
        <a:xfrm>
          <a:off x="3746500" y="990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51554</xdr:rowOff>
    </xdr:from>
    <xdr:ext cx="534377" cy="259045"/>
    <xdr:sp macro="" textlink="">
      <xdr:nvSpPr>
        <xdr:cNvPr id="136" name="テキスト ボックス 135"/>
        <xdr:cNvSpPr txBox="1"/>
      </xdr:nvSpPr>
      <xdr:spPr>
        <a:xfrm>
          <a:off x="3530111" y="999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28,450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60723</xdr:rowOff>
    </xdr:from>
    <xdr:to>
      <xdr:col>4</xdr:col>
      <xdr:colOff>206375</xdr:colOff>
      <xdr:row>57</xdr:row>
      <xdr:rowOff>162323</xdr:rowOff>
    </xdr:to>
    <xdr:sp macro="" textlink="">
      <xdr:nvSpPr>
        <xdr:cNvPr id="137" name="円/楕円 136"/>
        <xdr:cNvSpPr/>
      </xdr:nvSpPr>
      <xdr:spPr>
        <a:xfrm>
          <a:off x="2857500" y="983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153450</xdr:rowOff>
    </xdr:from>
    <xdr:ext cx="534377" cy="259045"/>
    <xdr:sp macro="" textlink="">
      <xdr:nvSpPr>
        <xdr:cNvPr id="138" name="テキスト ボックス 137"/>
        <xdr:cNvSpPr txBox="1"/>
      </xdr:nvSpPr>
      <xdr:spPr>
        <a:xfrm>
          <a:off x="2641111" y="992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43,663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84497</xdr:rowOff>
    </xdr:from>
    <xdr:to>
      <xdr:col>3</xdr:col>
      <xdr:colOff>3175</xdr:colOff>
      <xdr:row>58</xdr:row>
      <xdr:rowOff>14647</xdr:rowOff>
    </xdr:to>
    <xdr:sp macro="" textlink="">
      <xdr:nvSpPr>
        <xdr:cNvPr id="139" name="円/楕円 138"/>
        <xdr:cNvSpPr/>
      </xdr:nvSpPr>
      <xdr:spPr>
        <a:xfrm>
          <a:off x="1968500" y="985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5774</xdr:rowOff>
    </xdr:from>
    <xdr:ext cx="534377" cy="259045"/>
    <xdr:sp macro="" textlink="">
      <xdr:nvSpPr>
        <xdr:cNvPr id="140" name="テキスト ボックス 139"/>
        <xdr:cNvSpPr txBox="1"/>
      </xdr:nvSpPr>
      <xdr:spPr>
        <a:xfrm>
          <a:off x="1752111" y="994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38,463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96087</xdr:rowOff>
    </xdr:from>
    <xdr:to>
      <xdr:col>1</xdr:col>
      <xdr:colOff>485775</xdr:colOff>
      <xdr:row>58</xdr:row>
      <xdr:rowOff>26237</xdr:rowOff>
    </xdr:to>
    <xdr:sp macro="" textlink="">
      <xdr:nvSpPr>
        <xdr:cNvPr id="141" name="円/楕円 140"/>
        <xdr:cNvSpPr/>
      </xdr:nvSpPr>
      <xdr:spPr>
        <a:xfrm>
          <a:off x="1079500" y="98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17364</xdr:rowOff>
    </xdr:from>
    <xdr:ext cx="534377" cy="259045"/>
    <xdr:sp macro="" textlink="">
      <xdr:nvSpPr>
        <xdr:cNvPr id="142" name="テキスト ボックス 141"/>
        <xdr:cNvSpPr txBox="1"/>
      </xdr:nvSpPr>
      <xdr:spPr>
        <a:xfrm>
          <a:off x="863111" y="996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45288</xdr:rowOff>
    </xdr:from>
    <xdr:to>
      <xdr:col>6</xdr:col>
      <xdr:colOff>511175</xdr:colOff>
      <xdr:row>74</xdr:row>
      <xdr:rowOff>47472</xdr:rowOff>
    </xdr:to>
    <xdr:cxnSp macro="">
      <xdr:nvCxnSpPr>
        <xdr:cNvPr id="172" name="直線コネクタ 171"/>
        <xdr:cNvCxnSpPr/>
      </xdr:nvCxnSpPr>
      <xdr:spPr>
        <a:xfrm flipV="1">
          <a:off x="3797300" y="12732588"/>
          <a:ext cx="838200" cy="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9212</xdr:rowOff>
    </xdr:from>
    <xdr:ext cx="599010" cy="259045"/>
    <xdr:sp macro="" textlink="">
      <xdr:nvSpPr>
        <xdr:cNvPr id="173" name="民生費平均値テキスト"/>
        <xdr:cNvSpPr txBox="1"/>
      </xdr:nvSpPr>
      <xdr:spPr>
        <a:xfrm>
          <a:off x="4686300" y="1286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47472</xdr:rowOff>
    </xdr:from>
    <xdr:to>
      <xdr:col>5</xdr:col>
      <xdr:colOff>358775</xdr:colOff>
      <xdr:row>74</xdr:row>
      <xdr:rowOff>170612</xdr:rowOff>
    </xdr:to>
    <xdr:cxnSp macro="">
      <xdr:nvCxnSpPr>
        <xdr:cNvPr id="175" name="直線コネクタ 174"/>
        <xdr:cNvCxnSpPr/>
      </xdr:nvCxnSpPr>
      <xdr:spPr>
        <a:xfrm flipV="1">
          <a:off x="2908300" y="12734772"/>
          <a:ext cx="889000" cy="12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6" name="フローチャート : 判断 175"/>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83558</xdr:rowOff>
    </xdr:from>
    <xdr:ext cx="599010" cy="259045"/>
    <xdr:sp macro="" textlink="">
      <xdr:nvSpPr>
        <xdr:cNvPr id="177" name="テキスト ボックス 176"/>
        <xdr:cNvSpPr txBox="1"/>
      </xdr:nvSpPr>
      <xdr:spPr>
        <a:xfrm>
          <a:off x="3497794"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170612</xdr:rowOff>
    </xdr:from>
    <xdr:to>
      <xdr:col>4</xdr:col>
      <xdr:colOff>155575</xdr:colOff>
      <xdr:row>75</xdr:row>
      <xdr:rowOff>65736</xdr:rowOff>
    </xdr:to>
    <xdr:cxnSp macro="">
      <xdr:nvCxnSpPr>
        <xdr:cNvPr id="178" name="直線コネクタ 177"/>
        <xdr:cNvCxnSpPr/>
      </xdr:nvCxnSpPr>
      <xdr:spPr>
        <a:xfrm flipV="1">
          <a:off x="2019300" y="12857912"/>
          <a:ext cx="889000" cy="6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79" name="フローチャート : 判断 178"/>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167340</xdr:rowOff>
    </xdr:from>
    <xdr:ext cx="599010" cy="259045"/>
    <xdr:sp macro="" textlink="">
      <xdr:nvSpPr>
        <xdr:cNvPr id="180" name="テキスト ボックス 179"/>
        <xdr:cNvSpPr txBox="1"/>
      </xdr:nvSpPr>
      <xdr:spPr>
        <a:xfrm>
          <a:off x="2608794"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65736</xdr:rowOff>
    </xdr:from>
    <xdr:to>
      <xdr:col>2</xdr:col>
      <xdr:colOff>638175</xdr:colOff>
      <xdr:row>75</xdr:row>
      <xdr:rowOff>68504</xdr:rowOff>
    </xdr:to>
    <xdr:cxnSp macro="">
      <xdr:nvCxnSpPr>
        <xdr:cNvPr id="181" name="直線コネクタ 180"/>
        <xdr:cNvCxnSpPr/>
      </xdr:nvCxnSpPr>
      <xdr:spPr>
        <a:xfrm flipV="1">
          <a:off x="1130300" y="12924486"/>
          <a:ext cx="889000" cy="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145186</xdr:rowOff>
    </xdr:from>
    <xdr:to>
      <xdr:col>3</xdr:col>
      <xdr:colOff>3175</xdr:colOff>
      <xdr:row>76</xdr:row>
      <xdr:rowOff>75336</xdr:rowOff>
    </xdr:to>
    <xdr:sp macro="" textlink="">
      <xdr:nvSpPr>
        <xdr:cNvPr id="182" name="フローチャート : 判断 181"/>
        <xdr:cNvSpPr/>
      </xdr:nvSpPr>
      <xdr:spPr>
        <a:xfrm>
          <a:off x="1968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66463</xdr:rowOff>
    </xdr:from>
    <xdr:ext cx="599010" cy="259045"/>
    <xdr:sp macro="" textlink="">
      <xdr:nvSpPr>
        <xdr:cNvPr id="183" name="テキスト ボックス 182"/>
        <xdr:cNvSpPr txBox="1"/>
      </xdr:nvSpPr>
      <xdr:spPr>
        <a:xfrm>
          <a:off x="1719794" y="1309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160922</xdr:rowOff>
    </xdr:from>
    <xdr:to>
      <xdr:col>1</xdr:col>
      <xdr:colOff>485775</xdr:colOff>
      <xdr:row>76</xdr:row>
      <xdr:rowOff>91072</xdr:rowOff>
    </xdr:to>
    <xdr:sp macro="" textlink="">
      <xdr:nvSpPr>
        <xdr:cNvPr id="184" name="フローチャート : 判断 183"/>
        <xdr:cNvSpPr/>
      </xdr:nvSpPr>
      <xdr:spPr>
        <a:xfrm>
          <a:off x="1079500" y="1301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82199</xdr:rowOff>
    </xdr:from>
    <xdr:ext cx="599010" cy="259045"/>
    <xdr:sp macro="" textlink="">
      <xdr:nvSpPr>
        <xdr:cNvPr id="185" name="テキスト ボックス 184"/>
        <xdr:cNvSpPr txBox="1"/>
      </xdr:nvSpPr>
      <xdr:spPr>
        <a:xfrm>
          <a:off x="830794" y="1311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165938</xdr:rowOff>
    </xdr:from>
    <xdr:to>
      <xdr:col>6</xdr:col>
      <xdr:colOff>561975</xdr:colOff>
      <xdr:row>74</xdr:row>
      <xdr:rowOff>96088</xdr:rowOff>
    </xdr:to>
    <xdr:sp macro="" textlink="">
      <xdr:nvSpPr>
        <xdr:cNvPr id="191" name="円/楕円 190"/>
        <xdr:cNvSpPr/>
      </xdr:nvSpPr>
      <xdr:spPr>
        <a:xfrm>
          <a:off x="4584700" y="126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17365</xdr:rowOff>
    </xdr:from>
    <xdr:ext cx="599010" cy="259045"/>
    <xdr:sp macro="" textlink="">
      <xdr:nvSpPr>
        <xdr:cNvPr id="192" name="民生費該当値テキスト"/>
        <xdr:cNvSpPr txBox="1"/>
      </xdr:nvSpPr>
      <xdr:spPr>
        <a:xfrm>
          <a:off x="4686300" y="12533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157,434</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168122</xdr:rowOff>
    </xdr:from>
    <xdr:to>
      <xdr:col>5</xdr:col>
      <xdr:colOff>409575</xdr:colOff>
      <xdr:row>74</xdr:row>
      <xdr:rowOff>98272</xdr:rowOff>
    </xdr:to>
    <xdr:sp macro="" textlink="">
      <xdr:nvSpPr>
        <xdr:cNvPr id="193" name="円/楕円 192"/>
        <xdr:cNvSpPr/>
      </xdr:nvSpPr>
      <xdr:spPr>
        <a:xfrm>
          <a:off x="3746500" y="1268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114799</xdr:rowOff>
    </xdr:from>
    <xdr:ext cx="599010" cy="259045"/>
    <xdr:sp macro="" textlink="">
      <xdr:nvSpPr>
        <xdr:cNvPr id="194" name="テキスト ボックス 193"/>
        <xdr:cNvSpPr txBox="1"/>
      </xdr:nvSpPr>
      <xdr:spPr>
        <a:xfrm>
          <a:off x="3497794" y="12459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157,262</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119812</xdr:rowOff>
    </xdr:from>
    <xdr:to>
      <xdr:col>4</xdr:col>
      <xdr:colOff>206375</xdr:colOff>
      <xdr:row>75</xdr:row>
      <xdr:rowOff>49962</xdr:rowOff>
    </xdr:to>
    <xdr:sp macro="" textlink="">
      <xdr:nvSpPr>
        <xdr:cNvPr id="195" name="円/楕円 194"/>
        <xdr:cNvSpPr/>
      </xdr:nvSpPr>
      <xdr:spPr>
        <a:xfrm>
          <a:off x="2857500" y="12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66489</xdr:rowOff>
    </xdr:from>
    <xdr:ext cx="599010" cy="259045"/>
    <xdr:sp macro="" textlink="">
      <xdr:nvSpPr>
        <xdr:cNvPr id="196" name="テキスト ボックス 195"/>
        <xdr:cNvSpPr txBox="1"/>
      </xdr:nvSpPr>
      <xdr:spPr>
        <a:xfrm>
          <a:off x="2608794" y="1258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147,566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14936</xdr:rowOff>
    </xdr:from>
    <xdr:to>
      <xdr:col>3</xdr:col>
      <xdr:colOff>3175</xdr:colOff>
      <xdr:row>75</xdr:row>
      <xdr:rowOff>116536</xdr:rowOff>
    </xdr:to>
    <xdr:sp macro="" textlink="">
      <xdr:nvSpPr>
        <xdr:cNvPr id="197" name="円/楕円 196"/>
        <xdr:cNvSpPr/>
      </xdr:nvSpPr>
      <xdr:spPr>
        <a:xfrm>
          <a:off x="1968500" y="1287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133063</xdr:rowOff>
    </xdr:from>
    <xdr:ext cx="599010" cy="259045"/>
    <xdr:sp macro="" textlink="">
      <xdr:nvSpPr>
        <xdr:cNvPr id="198" name="テキスト ボックス 197"/>
        <xdr:cNvSpPr txBox="1"/>
      </xdr:nvSpPr>
      <xdr:spPr>
        <a:xfrm>
          <a:off x="1719794" y="1264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142,324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17704</xdr:rowOff>
    </xdr:from>
    <xdr:to>
      <xdr:col>1</xdr:col>
      <xdr:colOff>485775</xdr:colOff>
      <xdr:row>75</xdr:row>
      <xdr:rowOff>119304</xdr:rowOff>
    </xdr:to>
    <xdr:sp macro="" textlink="">
      <xdr:nvSpPr>
        <xdr:cNvPr id="199" name="円/楕円 198"/>
        <xdr:cNvSpPr/>
      </xdr:nvSpPr>
      <xdr:spPr>
        <a:xfrm>
          <a:off x="1079500" y="1287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135831</xdr:rowOff>
    </xdr:from>
    <xdr:ext cx="599010" cy="259045"/>
    <xdr:sp macro="" textlink="">
      <xdr:nvSpPr>
        <xdr:cNvPr id="200" name="テキスト ボックス 199"/>
        <xdr:cNvSpPr txBox="1"/>
      </xdr:nvSpPr>
      <xdr:spPr>
        <a:xfrm>
          <a:off x="830794" y="1265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96929</xdr:rowOff>
    </xdr:from>
    <xdr:to>
      <xdr:col>6</xdr:col>
      <xdr:colOff>511175</xdr:colOff>
      <xdr:row>96</xdr:row>
      <xdr:rowOff>73977</xdr:rowOff>
    </xdr:to>
    <xdr:cxnSp macro="">
      <xdr:nvCxnSpPr>
        <xdr:cNvPr id="228" name="直線コネクタ 227"/>
        <xdr:cNvCxnSpPr/>
      </xdr:nvCxnSpPr>
      <xdr:spPr>
        <a:xfrm flipV="1">
          <a:off x="3797300" y="16384679"/>
          <a:ext cx="838200" cy="14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146606</xdr:rowOff>
    </xdr:from>
    <xdr:ext cx="534377" cy="259045"/>
    <xdr:sp macro="" textlink="">
      <xdr:nvSpPr>
        <xdr:cNvPr id="229" name="衛生費平均値テキスト"/>
        <xdr:cNvSpPr txBox="1"/>
      </xdr:nvSpPr>
      <xdr:spPr>
        <a:xfrm>
          <a:off x="4686300" y="16605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48146</xdr:rowOff>
    </xdr:from>
    <xdr:to>
      <xdr:col>5</xdr:col>
      <xdr:colOff>358775</xdr:colOff>
      <xdr:row>96</xdr:row>
      <xdr:rowOff>73977</xdr:rowOff>
    </xdr:to>
    <xdr:cxnSp macro="">
      <xdr:nvCxnSpPr>
        <xdr:cNvPr id="231" name="直線コネクタ 230"/>
        <xdr:cNvCxnSpPr/>
      </xdr:nvCxnSpPr>
      <xdr:spPr>
        <a:xfrm>
          <a:off x="2908300" y="16507346"/>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2" name="フローチャート : 判断 231"/>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141553</xdr:rowOff>
    </xdr:from>
    <xdr:ext cx="534377" cy="259045"/>
    <xdr:sp macro="" textlink="">
      <xdr:nvSpPr>
        <xdr:cNvPr id="233" name="テキスト ボックス 232"/>
        <xdr:cNvSpPr txBox="1"/>
      </xdr:nvSpPr>
      <xdr:spPr>
        <a:xfrm>
          <a:off x="3530111" y="1660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47437</xdr:rowOff>
    </xdr:from>
    <xdr:to>
      <xdr:col>4</xdr:col>
      <xdr:colOff>155575</xdr:colOff>
      <xdr:row>96</xdr:row>
      <xdr:rowOff>48146</xdr:rowOff>
    </xdr:to>
    <xdr:cxnSp macro="">
      <xdr:nvCxnSpPr>
        <xdr:cNvPr id="234" name="直線コネクタ 233"/>
        <xdr:cNvCxnSpPr/>
      </xdr:nvCxnSpPr>
      <xdr:spPr>
        <a:xfrm>
          <a:off x="2019300" y="16506637"/>
          <a:ext cx="8890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5" name="フローチャート : 判断 234"/>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119699</xdr:rowOff>
    </xdr:from>
    <xdr:ext cx="534377" cy="259045"/>
    <xdr:sp macro="" textlink="">
      <xdr:nvSpPr>
        <xdr:cNvPr id="236" name="テキスト ボックス 235"/>
        <xdr:cNvSpPr txBox="1"/>
      </xdr:nvSpPr>
      <xdr:spPr>
        <a:xfrm>
          <a:off x="2641111" y="1657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60536</xdr:rowOff>
    </xdr:from>
    <xdr:to>
      <xdr:col>2</xdr:col>
      <xdr:colOff>638175</xdr:colOff>
      <xdr:row>96</xdr:row>
      <xdr:rowOff>47437</xdr:rowOff>
    </xdr:to>
    <xdr:cxnSp macro="">
      <xdr:nvCxnSpPr>
        <xdr:cNvPr id="237" name="直線コネクタ 236"/>
        <xdr:cNvCxnSpPr/>
      </xdr:nvCxnSpPr>
      <xdr:spPr>
        <a:xfrm>
          <a:off x="1130300" y="16348286"/>
          <a:ext cx="889000" cy="15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70292</xdr:rowOff>
    </xdr:from>
    <xdr:to>
      <xdr:col>3</xdr:col>
      <xdr:colOff>3175</xdr:colOff>
      <xdr:row>97</xdr:row>
      <xdr:rowOff>442</xdr:rowOff>
    </xdr:to>
    <xdr:sp macro="" textlink="">
      <xdr:nvSpPr>
        <xdr:cNvPr id="238" name="フローチャート : 判断 237"/>
        <xdr:cNvSpPr/>
      </xdr:nvSpPr>
      <xdr:spPr>
        <a:xfrm>
          <a:off x="1968500" y="165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163019</xdr:rowOff>
    </xdr:from>
    <xdr:ext cx="534377" cy="259045"/>
    <xdr:sp macro="" textlink="">
      <xdr:nvSpPr>
        <xdr:cNvPr id="239" name="テキスト ボックス 238"/>
        <xdr:cNvSpPr txBox="1"/>
      </xdr:nvSpPr>
      <xdr:spPr>
        <a:xfrm>
          <a:off x="1752111" y="1662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51798</xdr:rowOff>
    </xdr:from>
    <xdr:to>
      <xdr:col>1</xdr:col>
      <xdr:colOff>485775</xdr:colOff>
      <xdr:row>96</xdr:row>
      <xdr:rowOff>153398</xdr:rowOff>
    </xdr:to>
    <xdr:sp macro="" textlink="">
      <xdr:nvSpPr>
        <xdr:cNvPr id="240" name="フローチャート : 判断 239"/>
        <xdr:cNvSpPr/>
      </xdr:nvSpPr>
      <xdr:spPr>
        <a:xfrm>
          <a:off x="1079500" y="1651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144525</xdr:rowOff>
    </xdr:from>
    <xdr:ext cx="534377" cy="259045"/>
    <xdr:sp macro="" textlink="">
      <xdr:nvSpPr>
        <xdr:cNvPr id="241" name="テキスト ボックス 240"/>
        <xdr:cNvSpPr txBox="1"/>
      </xdr:nvSpPr>
      <xdr:spPr>
        <a:xfrm>
          <a:off x="863111" y="1660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46129</xdr:rowOff>
    </xdr:from>
    <xdr:to>
      <xdr:col>6</xdr:col>
      <xdr:colOff>561975</xdr:colOff>
      <xdr:row>95</xdr:row>
      <xdr:rowOff>147729</xdr:rowOff>
    </xdr:to>
    <xdr:sp macro="" textlink="">
      <xdr:nvSpPr>
        <xdr:cNvPr id="247" name="円/楕円 246"/>
        <xdr:cNvSpPr/>
      </xdr:nvSpPr>
      <xdr:spPr>
        <a:xfrm>
          <a:off x="4584700" y="1633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69006</xdr:rowOff>
    </xdr:from>
    <xdr:ext cx="534377" cy="259045"/>
    <xdr:sp macro="" textlink="">
      <xdr:nvSpPr>
        <xdr:cNvPr id="248" name="衛生費該当値テキスト"/>
        <xdr:cNvSpPr txBox="1"/>
      </xdr:nvSpPr>
      <xdr:spPr>
        <a:xfrm>
          <a:off x="4686300" y="1618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44,371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23177</xdr:rowOff>
    </xdr:from>
    <xdr:to>
      <xdr:col>5</xdr:col>
      <xdr:colOff>409575</xdr:colOff>
      <xdr:row>96</xdr:row>
      <xdr:rowOff>124777</xdr:rowOff>
    </xdr:to>
    <xdr:sp macro="" textlink="">
      <xdr:nvSpPr>
        <xdr:cNvPr id="249" name="円/楕円 248"/>
        <xdr:cNvSpPr/>
      </xdr:nvSpPr>
      <xdr:spPr>
        <a:xfrm>
          <a:off x="3746500" y="1648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141304</xdr:rowOff>
    </xdr:from>
    <xdr:ext cx="534377" cy="259045"/>
    <xdr:sp macro="" textlink="">
      <xdr:nvSpPr>
        <xdr:cNvPr id="250" name="テキスト ボックス 249"/>
        <xdr:cNvSpPr txBox="1"/>
      </xdr:nvSpPr>
      <xdr:spPr>
        <a:xfrm>
          <a:off x="3530111" y="162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37,875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168796</xdr:rowOff>
    </xdr:from>
    <xdr:to>
      <xdr:col>4</xdr:col>
      <xdr:colOff>206375</xdr:colOff>
      <xdr:row>96</xdr:row>
      <xdr:rowOff>98946</xdr:rowOff>
    </xdr:to>
    <xdr:sp macro="" textlink="">
      <xdr:nvSpPr>
        <xdr:cNvPr id="251" name="円/楕円 250"/>
        <xdr:cNvSpPr/>
      </xdr:nvSpPr>
      <xdr:spPr>
        <a:xfrm>
          <a:off x="2857500" y="1645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115473</xdr:rowOff>
    </xdr:from>
    <xdr:ext cx="534377" cy="259045"/>
    <xdr:sp macro="" textlink="">
      <xdr:nvSpPr>
        <xdr:cNvPr id="252" name="テキスト ボックス 251"/>
        <xdr:cNvSpPr txBox="1"/>
      </xdr:nvSpPr>
      <xdr:spPr>
        <a:xfrm>
          <a:off x="2641111" y="1623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39,005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168087</xdr:rowOff>
    </xdr:from>
    <xdr:to>
      <xdr:col>3</xdr:col>
      <xdr:colOff>3175</xdr:colOff>
      <xdr:row>96</xdr:row>
      <xdr:rowOff>98237</xdr:rowOff>
    </xdr:to>
    <xdr:sp macro="" textlink="">
      <xdr:nvSpPr>
        <xdr:cNvPr id="253" name="円/楕円 252"/>
        <xdr:cNvSpPr/>
      </xdr:nvSpPr>
      <xdr:spPr>
        <a:xfrm>
          <a:off x="1968500" y="1645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114764</xdr:rowOff>
    </xdr:from>
    <xdr:ext cx="534377" cy="259045"/>
    <xdr:sp macro="" textlink="">
      <xdr:nvSpPr>
        <xdr:cNvPr id="254" name="テキスト ボックス 253"/>
        <xdr:cNvSpPr txBox="1"/>
      </xdr:nvSpPr>
      <xdr:spPr>
        <a:xfrm>
          <a:off x="1752111" y="1623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9736</xdr:rowOff>
    </xdr:from>
    <xdr:to>
      <xdr:col>1</xdr:col>
      <xdr:colOff>485775</xdr:colOff>
      <xdr:row>95</xdr:row>
      <xdr:rowOff>111336</xdr:rowOff>
    </xdr:to>
    <xdr:sp macro="" textlink="">
      <xdr:nvSpPr>
        <xdr:cNvPr id="255" name="円/楕円 254"/>
        <xdr:cNvSpPr/>
      </xdr:nvSpPr>
      <xdr:spPr>
        <a:xfrm>
          <a:off x="1079500" y="1629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127863</xdr:rowOff>
    </xdr:from>
    <xdr:ext cx="534377" cy="259045"/>
    <xdr:sp macro="" textlink="">
      <xdr:nvSpPr>
        <xdr:cNvPr id="256" name="テキスト ボックス 255"/>
        <xdr:cNvSpPr txBox="1"/>
      </xdr:nvSpPr>
      <xdr:spPr>
        <a:xfrm>
          <a:off x="863111" y="1607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0" name="直線コネクタ 279"/>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3"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4" name="直線コネクタ 283"/>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3302</xdr:rowOff>
    </xdr:from>
    <xdr:to>
      <xdr:col>15</xdr:col>
      <xdr:colOff>180975</xdr:colOff>
      <xdr:row>38</xdr:row>
      <xdr:rowOff>5207</xdr:rowOff>
    </xdr:to>
    <xdr:cxnSp macro="">
      <xdr:nvCxnSpPr>
        <xdr:cNvPr id="285" name="直線コネクタ 284"/>
        <xdr:cNvCxnSpPr/>
      </xdr:nvCxnSpPr>
      <xdr:spPr>
        <a:xfrm flipV="1">
          <a:off x="9639300" y="6518402"/>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90822</xdr:rowOff>
    </xdr:from>
    <xdr:ext cx="378565" cy="259045"/>
    <xdr:sp macro="" textlink="">
      <xdr:nvSpPr>
        <xdr:cNvPr id="286" name="労働費平均値テキスト"/>
        <xdr:cNvSpPr txBox="1"/>
      </xdr:nvSpPr>
      <xdr:spPr>
        <a:xfrm>
          <a:off x="10528300" y="6263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7"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165989</xdr:rowOff>
    </xdr:from>
    <xdr:to>
      <xdr:col>14</xdr:col>
      <xdr:colOff>28575</xdr:colOff>
      <xdr:row>38</xdr:row>
      <xdr:rowOff>5207</xdr:rowOff>
    </xdr:to>
    <xdr:cxnSp macro="">
      <xdr:nvCxnSpPr>
        <xdr:cNvPr id="288" name="直線コネクタ 287"/>
        <xdr:cNvCxnSpPr/>
      </xdr:nvCxnSpPr>
      <xdr:spPr>
        <a:xfrm>
          <a:off x="8750300" y="6509639"/>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36322</xdr:rowOff>
    </xdr:from>
    <xdr:to>
      <xdr:col>14</xdr:col>
      <xdr:colOff>79375</xdr:colOff>
      <xdr:row>36</xdr:row>
      <xdr:rowOff>137922</xdr:rowOff>
    </xdr:to>
    <xdr:sp macro="" textlink="">
      <xdr:nvSpPr>
        <xdr:cNvPr id="289" name="フローチャート : 判断 288"/>
        <xdr:cNvSpPr/>
      </xdr:nvSpPr>
      <xdr:spPr>
        <a:xfrm>
          <a:off x="9588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154449</xdr:rowOff>
    </xdr:from>
    <xdr:ext cx="469744" cy="259045"/>
    <xdr:sp macro="" textlink="">
      <xdr:nvSpPr>
        <xdr:cNvPr id="290" name="テキスト ボックス 289"/>
        <xdr:cNvSpPr txBox="1"/>
      </xdr:nvSpPr>
      <xdr:spPr>
        <a:xfrm>
          <a:off x="9404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165989</xdr:rowOff>
    </xdr:from>
    <xdr:to>
      <xdr:col>12</xdr:col>
      <xdr:colOff>511175</xdr:colOff>
      <xdr:row>38</xdr:row>
      <xdr:rowOff>12827</xdr:rowOff>
    </xdr:to>
    <xdr:cxnSp macro="">
      <xdr:nvCxnSpPr>
        <xdr:cNvPr id="291" name="直線コネクタ 290"/>
        <xdr:cNvCxnSpPr/>
      </xdr:nvCxnSpPr>
      <xdr:spPr>
        <a:xfrm flipV="1">
          <a:off x="7861300" y="6509639"/>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87757</xdr:rowOff>
    </xdr:from>
    <xdr:to>
      <xdr:col>12</xdr:col>
      <xdr:colOff>561975</xdr:colOff>
      <xdr:row>36</xdr:row>
      <xdr:rowOff>17907</xdr:rowOff>
    </xdr:to>
    <xdr:sp macro="" textlink="">
      <xdr:nvSpPr>
        <xdr:cNvPr id="292" name="フローチャート : 判断 291"/>
        <xdr:cNvSpPr/>
      </xdr:nvSpPr>
      <xdr:spPr>
        <a:xfrm>
          <a:off x="8699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34434</xdr:rowOff>
    </xdr:from>
    <xdr:ext cx="469744" cy="259045"/>
    <xdr:sp macro="" textlink="">
      <xdr:nvSpPr>
        <xdr:cNvPr id="293" name="テキスト ボックス 292"/>
        <xdr:cNvSpPr txBox="1"/>
      </xdr:nvSpPr>
      <xdr:spPr>
        <a:xfrm>
          <a:off x="8515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49403</xdr:rowOff>
    </xdr:from>
    <xdr:to>
      <xdr:col>11</xdr:col>
      <xdr:colOff>307975</xdr:colOff>
      <xdr:row>38</xdr:row>
      <xdr:rowOff>12827</xdr:rowOff>
    </xdr:to>
    <xdr:cxnSp macro="">
      <xdr:nvCxnSpPr>
        <xdr:cNvPr id="294" name="直線コネクタ 293"/>
        <xdr:cNvCxnSpPr/>
      </xdr:nvCxnSpPr>
      <xdr:spPr>
        <a:xfrm>
          <a:off x="6972300" y="6221603"/>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131191</xdr:rowOff>
    </xdr:from>
    <xdr:to>
      <xdr:col>11</xdr:col>
      <xdr:colOff>358775</xdr:colOff>
      <xdr:row>35</xdr:row>
      <xdr:rowOff>61341</xdr:rowOff>
    </xdr:to>
    <xdr:sp macro="" textlink="">
      <xdr:nvSpPr>
        <xdr:cNvPr id="295" name="フローチャート : 判断 294"/>
        <xdr:cNvSpPr/>
      </xdr:nvSpPr>
      <xdr:spPr>
        <a:xfrm>
          <a:off x="7810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77868</xdr:rowOff>
    </xdr:from>
    <xdr:ext cx="469744" cy="259045"/>
    <xdr:sp macro="" textlink="">
      <xdr:nvSpPr>
        <xdr:cNvPr id="296" name="テキスト ボックス 295"/>
        <xdr:cNvSpPr txBox="1"/>
      </xdr:nvSpPr>
      <xdr:spPr>
        <a:xfrm>
          <a:off x="7626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101854</xdr:rowOff>
    </xdr:from>
    <xdr:to>
      <xdr:col>10</xdr:col>
      <xdr:colOff>155575</xdr:colOff>
      <xdr:row>33</xdr:row>
      <xdr:rowOff>32004</xdr:rowOff>
    </xdr:to>
    <xdr:sp macro="" textlink="">
      <xdr:nvSpPr>
        <xdr:cNvPr id="297" name="フローチャート : 判断 296"/>
        <xdr:cNvSpPr/>
      </xdr:nvSpPr>
      <xdr:spPr>
        <a:xfrm>
          <a:off x="6921500" y="55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48531</xdr:rowOff>
    </xdr:from>
    <xdr:ext cx="469744" cy="259045"/>
    <xdr:sp macro="" textlink="">
      <xdr:nvSpPr>
        <xdr:cNvPr id="298" name="テキスト ボックス 297"/>
        <xdr:cNvSpPr txBox="1"/>
      </xdr:nvSpPr>
      <xdr:spPr>
        <a:xfrm>
          <a:off x="6737427" y="53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123952</xdr:rowOff>
    </xdr:from>
    <xdr:to>
      <xdr:col>15</xdr:col>
      <xdr:colOff>231775</xdr:colOff>
      <xdr:row>38</xdr:row>
      <xdr:rowOff>54102</xdr:rowOff>
    </xdr:to>
    <xdr:sp macro="" textlink="">
      <xdr:nvSpPr>
        <xdr:cNvPr id="304" name="円/楕円 303"/>
        <xdr:cNvSpPr/>
      </xdr:nvSpPr>
      <xdr:spPr>
        <a:xfrm>
          <a:off x="10426700" y="646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102379</xdr:rowOff>
    </xdr:from>
    <xdr:ext cx="378565" cy="259045"/>
    <xdr:sp macro="" textlink="">
      <xdr:nvSpPr>
        <xdr:cNvPr id="305" name="労働費該当値テキスト"/>
        <xdr:cNvSpPr txBox="1"/>
      </xdr:nvSpPr>
      <xdr:spPr>
        <a:xfrm>
          <a:off x="10528300" y="6446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125857</xdr:rowOff>
    </xdr:from>
    <xdr:to>
      <xdr:col>14</xdr:col>
      <xdr:colOff>79375</xdr:colOff>
      <xdr:row>38</xdr:row>
      <xdr:rowOff>56007</xdr:rowOff>
    </xdr:to>
    <xdr:sp macro="" textlink="">
      <xdr:nvSpPr>
        <xdr:cNvPr id="306" name="円/楕円 305"/>
        <xdr:cNvSpPr/>
      </xdr:nvSpPr>
      <xdr:spPr>
        <a:xfrm>
          <a:off x="9588500" y="64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47134</xdr:rowOff>
    </xdr:from>
    <xdr:ext cx="378565" cy="259045"/>
    <xdr:sp macro="" textlink="">
      <xdr:nvSpPr>
        <xdr:cNvPr id="307" name="テキスト ボックス 306"/>
        <xdr:cNvSpPr txBox="1"/>
      </xdr:nvSpPr>
      <xdr:spPr>
        <a:xfrm>
          <a:off x="9450017" y="656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115189</xdr:rowOff>
    </xdr:from>
    <xdr:to>
      <xdr:col>12</xdr:col>
      <xdr:colOff>561975</xdr:colOff>
      <xdr:row>38</xdr:row>
      <xdr:rowOff>45339</xdr:rowOff>
    </xdr:to>
    <xdr:sp macro="" textlink="">
      <xdr:nvSpPr>
        <xdr:cNvPr id="308" name="円/楕円 307"/>
        <xdr:cNvSpPr/>
      </xdr:nvSpPr>
      <xdr:spPr>
        <a:xfrm>
          <a:off x="86995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36466</xdr:rowOff>
    </xdr:from>
    <xdr:ext cx="378565" cy="259045"/>
    <xdr:sp macro="" textlink="">
      <xdr:nvSpPr>
        <xdr:cNvPr id="309" name="テキスト ボックス 308"/>
        <xdr:cNvSpPr txBox="1"/>
      </xdr:nvSpPr>
      <xdr:spPr>
        <a:xfrm>
          <a:off x="8561017" y="6551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133477</xdr:rowOff>
    </xdr:from>
    <xdr:to>
      <xdr:col>11</xdr:col>
      <xdr:colOff>358775</xdr:colOff>
      <xdr:row>38</xdr:row>
      <xdr:rowOff>63627</xdr:rowOff>
    </xdr:to>
    <xdr:sp macro="" textlink="">
      <xdr:nvSpPr>
        <xdr:cNvPr id="310" name="円/楕円 309"/>
        <xdr:cNvSpPr/>
      </xdr:nvSpPr>
      <xdr:spPr>
        <a:xfrm>
          <a:off x="7810500" y="64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54754</xdr:rowOff>
    </xdr:from>
    <xdr:ext cx="378565" cy="259045"/>
    <xdr:sp macro="" textlink="">
      <xdr:nvSpPr>
        <xdr:cNvPr id="311" name="テキスト ボックス 310"/>
        <xdr:cNvSpPr txBox="1"/>
      </xdr:nvSpPr>
      <xdr:spPr>
        <a:xfrm>
          <a:off x="7672017" y="65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170053</xdr:rowOff>
    </xdr:from>
    <xdr:to>
      <xdr:col>10</xdr:col>
      <xdr:colOff>155575</xdr:colOff>
      <xdr:row>36</xdr:row>
      <xdr:rowOff>100203</xdr:rowOff>
    </xdr:to>
    <xdr:sp macro="" textlink="">
      <xdr:nvSpPr>
        <xdr:cNvPr id="312" name="円/楕円 311"/>
        <xdr:cNvSpPr/>
      </xdr:nvSpPr>
      <xdr:spPr>
        <a:xfrm>
          <a:off x="6921500" y="617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91330</xdr:rowOff>
    </xdr:from>
    <xdr:ext cx="469744" cy="259045"/>
    <xdr:sp macro="" textlink="">
      <xdr:nvSpPr>
        <xdr:cNvPr id="313" name="テキスト ボックス 312"/>
        <xdr:cNvSpPr txBox="1"/>
      </xdr:nvSpPr>
      <xdr:spPr>
        <a:xfrm>
          <a:off x="6737427" y="626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37402</xdr:rowOff>
    </xdr:from>
    <xdr:to>
      <xdr:col>15</xdr:col>
      <xdr:colOff>180975</xdr:colOff>
      <xdr:row>59</xdr:row>
      <xdr:rowOff>38836</xdr:rowOff>
    </xdr:to>
    <xdr:cxnSp macro="">
      <xdr:nvCxnSpPr>
        <xdr:cNvPr id="342" name="直線コネクタ 341"/>
        <xdr:cNvCxnSpPr/>
      </xdr:nvCxnSpPr>
      <xdr:spPr>
        <a:xfrm flipV="1">
          <a:off x="9639300" y="10152952"/>
          <a:ext cx="838200" cy="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109390</xdr:rowOff>
    </xdr:from>
    <xdr:ext cx="469744" cy="259045"/>
    <xdr:sp macro="" textlink="">
      <xdr:nvSpPr>
        <xdr:cNvPr id="343" name="農林水産業費平均値テキスト"/>
        <xdr:cNvSpPr txBox="1"/>
      </xdr:nvSpPr>
      <xdr:spPr>
        <a:xfrm>
          <a:off x="10528300" y="9882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38836</xdr:rowOff>
    </xdr:from>
    <xdr:to>
      <xdr:col>14</xdr:col>
      <xdr:colOff>28575</xdr:colOff>
      <xdr:row>59</xdr:row>
      <xdr:rowOff>40539</xdr:rowOff>
    </xdr:to>
    <xdr:cxnSp macro="">
      <xdr:nvCxnSpPr>
        <xdr:cNvPr id="345" name="直線コネクタ 344"/>
        <xdr:cNvCxnSpPr/>
      </xdr:nvCxnSpPr>
      <xdr:spPr>
        <a:xfrm flipV="1">
          <a:off x="8750300" y="10154386"/>
          <a:ext cx="889000" cy="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6" name="フローチャート : 判断 345"/>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101464</xdr:rowOff>
    </xdr:from>
    <xdr:ext cx="534377" cy="259045"/>
    <xdr:sp macro="" textlink="">
      <xdr:nvSpPr>
        <xdr:cNvPr id="347" name="テキスト ボックス 346"/>
        <xdr:cNvSpPr txBox="1"/>
      </xdr:nvSpPr>
      <xdr:spPr>
        <a:xfrm>
          <a:off x="9372111" y="9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39942</xdr:rowOff>
    </xdr:from>
    <xdr:to>
      <xdr:col>12</xdr:col>
      <xdr:colOff>511175</xdr:colOff>
      <xdr:row>59</xdr:row>
      <xdr:rowOff>40539</xdr:rowOff>
    </xdr:to>
    <xdr:cxnSp macro="">
      <xdr:nvCxnSpPr>
        <xdr:cNvPr id="348" name="直線コネクタ 347"/>
        <xdr:cNvCxnSpPr/>
      </xdr:nvCxnSpPr>
      <xdr:spPr>
        <a:xfrm>
          <a:off x="7861300" y="10155492"/>
          <a:ext cx="8890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49" name="フローチャート : 判断 348"/>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106735</xdr:rowOff>
    </xdr:from>
    <xdr:ext cx="534377" cy="259045"/>
    <xdr:sp macro="" textlink="">
      <xdr:nvSpPr>
        <xdr:cNvPr id="350" name="テキスト ボックス 349"/>
        <xdr:cNvSpPr txBox="1"/>
      </xdr:nvSpPr>
      <xdr:spPr>
        <a:xfrm>
          <a:off x="8483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39421</xdr:rowOff>
    </xdr:from>
    <xdr:to>
      <xdr:col>11</xdr:col>
      <xdr:colOff>307975</xdr:colOff>
      <xdr:row>59</xdr:row>
      <xdr:rowOff>39942</xdr:rowOff>
    </xdr:to>
    <xdr:cxnSp macro="">
      <xdr:nvCxnSpPr>
        <xdr:cNvPr id="351" name="直線コネクタ 350"/>
        <xdr:cNvCxnSpPr/>
      </xdr:nvCxnSpPr>
      <xdr:spPr>
        <a:xfrm>
          <a:off x="6972300" y="10154971"/>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2" name="フローチャート : 判断 351"/>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124553</xdr:rowOff>
    </xdr:from>
    <xdr:ext cx="534377" cy="259045"/>
    <xdr:sp macro="" textlink="">
      <xdr:nvSpPr>
        <xdr:cNvPr id="353" name="テキスト ボックス 352"/>
        <xdr:cNvSpPr txBox="1"/>
      </xdr:nvSpPr>
      <xdr:spPr>
        <a:xfrm>
          <a:off x="7594111" y="97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4" name="フローチャート : 判断 353"/>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125747</xdr:rowOff>
    </xdr:from>
    <xdr:ext cx="534377" cy="259045"/>
    <xdr:sp macro="" textlink="">
      <xdr:nvSpPr>
        <xdr:cNvPr id="355" name="テキスト ボックス 354"/>
        <xdr:cNvSpPr txBox="1"/>
      </xdr:nvSpPr>
      <xdr:spPr>
        <a:xfrm>
          <a:off x="6705111" y="97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158052</xdr:rowOff>
    </xdr:from>
    <xdr:to>
      <xdr:col>15</xdr:col>
      <xdr:colOff>231775</xdr:colOff>
      <xdr:row>59</xdr:row>
      <xdr:rowOff>88202</xdr:rowOff>
    </xdr:to>
    <xdr:sp macro="" textlink="">
      <xdr:nvSpPr>
        <xdr:cNvPr id="361" name="円/楕円 360"/>
        <xdr:cNvSpPr/>
      </xdr:nvSpPr>
      <xdr:spPr>
        <a:xfrm>
          <a:off x="10426700" y="1010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72979</xdr:rowOff>
    </xdr:from>
    <xdr:ext cx="378565" cy="259045"/>
    <xdr:sp macro="" textlink="">
      <xdr:nvSpPr>
        <xdr:cNvPr id="362" name="農林水産業費該当値テキスト"/>
        <xdr:cNvSpPr txBox="1"/>
      </xdr:nvSpPr>
      <xdr:spPr>
        <a:xfrm>
          <a:off x="10528300" y="10017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159486</xdr:rowOff>
    </xdr:from>
    <xdr:to>
      <xdr:col>14</xdr:col>
      <xdr:colOff>79375</xdr:colOff>
      <xdr:row>59</xdr:row>
      <xdr:rowOff>89636</xdr:rowOff>
    </xdr:to>
    <xdr:sp macro="" textlink="">
      <xdr:nvSpPr>
        <xdr:cNvPr id="363" name="円/楕円 362"/>
        <xdr:cNvSpPr/>
      </xdr:nvSpPr>
      <xdr:spPr>
        <a:xfrm>
          <a:off x="9588500" y="1010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80763</xdr:rowOff>
    </xdr:from>
    <xdr:ext cx="378565" cy="259045"/>
    <xdr:sp macro="" textlink="">
      <xdr:nvSpPr>
        <xdr:cNvPr id="364" name="テキスト ボックス 363"/>
        <xdr:cNvSpPr txBox="1"/>
      </xdr:nvSpPr>
      <xdr:spPr>
        <a:xfrm>
          <a:off x="9450017" y="10196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161189</xdr:rowOff>
    </xdr:from>
    <xdr:to>
      <xdr:col>12</xdr:col>
      <xdr:colOff>561975</xdr:colOff>
      <xdr:row>59</xdr:row>
      <xdr:rowOff>91339</xdr:rowOff>
    </xdr:to>
    <xdr:sp macro="" textlink="">
      <xdr:nvSpPr>
        <xdr:cNvPr id="365" name="円/楕円 364"/>
        <xdr:cNvSpPr/>
      </xdr:nvSpPr>
      <xdr:spPr>
        <a:xfrm>
          <a:off x="8699500" y="1010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82466</xdr:rowOff>
    </xdr:from>
    <xdr:ext cx="378565" cy="259045"/>
    <xdr:sp macro="" textlink="">
      <xdr:nvSpPr>
        <xdr:cNvPr id="366" name="テキスト ボックス 365"/>
        <xdr:cNvSpPr txBox="1"/>
      </xdr:nvSpPr>
      <xdr:spPr>
        <a:xfrm>
          <a:off x="8561017" y="1019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160592</xdr:rowOff>
    </xdr:from>
    <xdr:to>
      <xdr:col>11</xdr:col>
      <xdr:colOff>358775</xdr:colOff>
      <xdr:row>59</xdr:row>
      <xdr:rowOff>90742</xdr:rowOff>
    </xdr:to>
    <xdr:sp macro="" textlink="">
      <xdr:nvSpPr>
        <xdr:cNvPr id="367" name="円/楕円 366"/>
        <xdr:cNvSpPr/>
      </xdr:nvSpPr>
      <xdr:spPr>
        <a:xfrm>
          <a:off x="7810500" y="1010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81869</xdr:rowOff>
    </xdr:from>
    <xdr:ext cx="378565" cy="259045"/>
    <xdr:sp macro="" textlink="">
      <xdr:nvSpPr>
        <xdr:cNvPr id="368" name="テキスト ボックス 367"/>
        <xdr:cNvSpPr txBox="1"/>
      </xdr:nvSpPr>
      <xdr:spPr>
        <a:xfrm>
          <a:off x="7672017" y="10197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160071</xdr:rowOff>
    </xdr:from>
    <xdr:to>
      <xdr:col>10</xdr:col>
      <xdr:colOff>155575</xdr:colOff>
      <xdr:row>59</xdr:row>
      <xdr:rowOff>90221</xdr:rowOff>
    </xdr:to>
    <xdr:sp macro="" textlink="">
      <xdr:nvSpPr>
        <xdr:cNvPr id="369" name="円/楕円 368"/>
        <xdr:cNvSpPr/>
      </xdr:nvSpPr>
      <xdr:spPr>
        <a:xfrm>
          <a:off x="6921500" y="1010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81348</xdr:rowOff>
    </xdr:from>
    <xdr:ext cx="378565" cy="259045"/>
    <xdr:sp macro="" textlink="">
      <xdr:nvSpPr>
        <xdr:cNvPr id="370" name="テキスト ボックス 369"/>
        <xdr:cNvSpPr txBox="1"/>
      </xdr:nvSpPr>
      <xdr:spPr>
        <a:xfrm>
          <a:off x="6783017" y="10196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46202</xdr:rowOff>
    </xdr:from>
    <xdr:to>
      <xdr:col>15</xdr:col>
      <xdr:colOff>180975</xdr:colOff>
      <xdr:row>78</xdr:row>
      <xdr:rowOff>101158</xdr:rowOff>
    </xdr:to>
    <xdr:cxnSp macro="">
      <xdr:nvCxnSpPr>
        <xdr:cNvPr id="397" name="直線コネクタ 396"/>
        <xdr:cNvCxnSpPr/>
      </xdr:nvCxnSpPr>
      <xdr:spPr>
        <a:xfrm flipV="1">
          <a:off x="9639300" y="13419302"/>
          <a:ext cx="838200" cy="5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170710</xdr:rowOff>
    </xdr:from>
    <xdr:ext cx="469744" cy="259045"/>
    <xdr:sp macro="" textlink="">
      <xdr:nvSpPr>
        <xdr:cNvPr id="398" name="商工費平均値テキスト"/>
        <xdr:cNvSpPr txBox="1"/>
      </xdr:nvSpPr>
      <xdr:spPr>
        <a:xfrm>
          <a:off x="10528300" y="1302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101158</xdr:rowOff>
    </xdr:from>
    <xdr:to>
      <xdr:col>14</xdr:col>
      <xdr:colOff>28575</xdr:colOff>
      <xdr:row>78</xdr:row>
      <xdr:rowOff>102209</xdr:rowOff>
    </xdr:to>
    <xdr:cxnSp macro="">
      <xdr:nvCxnSpPr>
        <xdr:cNvPr id="400" name="直線コネクタ 399"/>
        <xdr:cNvCxnSpPr/>
      </xdr:nvCxnSpPr>
      <xdr:spPr>
        <a:xfrm flipV="1">
          <a:off x="8750300" y="13474258"/>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1" name="フローチャート : 判断 400"/>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136938</xdr:rowOff>
    </xdr:from>
    <xdr:ext cx="469744" cy="259045"/>
    <xdr:sp macro="" textlink="">
      <xdr:nvSpPr>
        <xdr:cNvPr id="402" name="テキスト ボックス 401"/>
        <xdr:cNvSpPr txBox="1"/>
      </xdr:nvSpPr>
      <xdr:spPr>
        <a:xfrm>
          <a:off x="9404427"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102209</xdr:rowOff>
    </xdr:from>
    <xdr:to>
      <xdr:col>12</xdr:col>
      <xdr:colOff>511175</xdr:colOff>
      <xdr:row>78</xdr:row>
      <xdr:rowOff>104267</xdr:rowOff>
    </xdr:to>
    <xdr:cxnSp macro="">
      <xdr:nvCxnSpPr>
        <xdr:cNvPr id="403" name="直線コネクタ 402"/>
        <xdr:cNvCxnSpPr/>
      </xdr:nvCxnSpPr>
      <xdr:spPr>
        <a:xfrm flipV="1">
          <a:off x="7861300" y="13475309"/>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4" name="フローチャート : 判断 403"/>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155684</xdr:rowOff>
    </xdr:from>
    <xdr:ext cx="469744" cy="259045"/>
    <xdr:sp macro="" textlink="">
      <xdr:nvSpPr>
        <xdr:cNvPr id="405" name="テキスト ボックス 404"/>
        <xdr:cNvSpPr txBox="1"/>
      </xdr:nvSpPr>
      <xdr:spPr>
        <a:xfrm>
          <a:off x="8515427" y="1284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99101</xdr:rowOff>
    </xdr:from>
    <xdr:to>
      <xdr:col>11</xdr:col>
      <xdr:colOff>307975</xdr:colOff>
      <xdr:row>78</xdr:row>
      <xdr:rowOff>104267</xdr:rowOff>
    </xdr:to>
    <xdr:cxnSp macro="">
      <xdr:nvCxnSpPr>
        <xdr:cNvPr id="406" name="直線コネクタ 405"/>
        <xdr:cNvCxnSpPr/>
      </xdr:nvCxnSpPr>
      <xdr:spPr>
        <a:xfrm>
          <a:off x="6972300" y="13472201"/>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07" name="フローチャート : 判断 406"/>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3115</xdr:rowOff>
    </xdr:from>
    <xdr:ext cx="469744" cy="259045"/>
    <xdr:sp macro="" textlink="">
      <xdr:nvSpPr>
        <xdr:cNvPr id="408" name="テキスト ボックス 407"/>
        <xdr:cNvSpPr txBox="1"/>
      </xdr:nvSpPr>
      <xdr:spPr>
        <a:xfrm>
          <a:off x="7626427" y="1286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09" name="フローチャート : 判断 408"/>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160987</xdr:rowOff>
    </xdr:from>
    <xdr:ext cx="469744" cy="259045"/>
    <xdr:sp macro="" textlink="">
      <xdr:nvSpPr>
        <xdr:cNvPr id="410" name="テキスト ボックス 409"/>
        <xdr:cNvSpPr txBox="1"/>
      </xdr:nvSpPr>
      <xdr:spPr>
        <a:xfrm>
          <a:off x="6737427" y="1284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166852</xdr:rowOff>
    </xdr:from>
    <xdr:to>
      <xdr:col>15</xdr:col>
      <xdr:colOff>231775</xdr:colOff>
      <xdr:row>78</xdr:row>
      <xdr:rowOff>97002</xdr:rowOff>
    </xdr:to>
    <xdr:sp macro="" textlink="">
      <xdr:nvSpPr>
        <xdr:cNvPr id="416" name="円/楕円 415"/>
        <xdr:cNvSpPr/>
      </xdr:nvSpPr>
      <xdr:spPr>
        <a:xfrm>
          <a:off x="10426700" y="1336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81779</xdr:rowOff>
    </xdr:from>
    <xdr:ext cx="469744" cy="259045"/>
    <xdr:sp macro="" textlink="">
      <xdr:nvSpPr>
        <xdr:cNvPr id="417" name="商工費該当値テキスト"/>
        <xdr:cNvSpPr txBox="1"/>
      </xdr:nvSpPr>
      <xdr:spPr>
        <a:xfrm>
          <a:off x="10528300" y="1328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50358</xdr:rowOff>
    </xdr:from>
    <xdr:to>
      <xdr:col>14</xdr:col>
      <xdr:colOff>79375</xdr:colOff>
      <xdr:row>78</xdr:row>
      <xdr:rowOff>151958</xdr:rowOff>
    </xdr:to>
    <xdr:sp macro="" textlink="">
      <xdr:nvSpPr>
        <xdr:cNvPr id="418" name="円/楕円 417"/>
        <xdr:cNvSpPr/>
      </xdr:nvSpPr>
      <xdr:spPr>
        <a:xfrm>
          <a:off x="9588500" y="1342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78</xdr:row>
      <xdr:rowOff>143085</xdr:rowOff>
    </xdr:from>
    <xdr:ext cx="378565" cy="259045"/>
    <xdr:sp macro="" textlink="">
      <xdr:nvSpPr>
        <xdr:cNvPr id="419" name="テキスト ボックス 418"/>
        <xdr:cNvSpPr txBox="1"/>
      </xdr:nvSpPr>
      <xdr:spPr>
        <a:xfrm>
          <a:off x="9450017" y="13516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51409</xdr:rowOff>
    </xdr:from>
    <xdr:to>
      <xdr:col>12</xdr:col>
      <xdr:colOff>561975</xdr:colOff>
      <xdr:row>78</xdr:row>
      <xdr:rowOff>153009</xdr:rowOff>
    </xdr:to>
    <xdr:sp macro="" textlink="">
      <xdr:nvSpPr>
        <xdr:cNvPr id="420" name="円/楕円 419"/>
        <xdr:cNvSpPr/>
      </xdr:nvSpPr>
      <xdr:spPr>
        <a:xfrm>
          <a:off x="8699500" y="1342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78</xdr:row>
      <xdr:rowOff>144136</xdr:rowOff>
    </xdr:from>
    <xdr:ext cx="378565" cy="259045"/>
    <xdr:sp macro="" textlink="">
      <xdr:nvSpPr>
        <xdr:cNvPr id="421" name="テキスト ボックス 420"/>
        <xdr:cNvSpPr txBox="1"/>
      </xdr:nvSpPr>
      <xdr:spPr>
        <a:xfrm>
          <a:off x="8561017" y="1351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53467</xdr:rowOff>
    </xdr:from>
    <xdr:to>
      <xdr:col>11</xdr:col>
      <xdr:colOff>358775</xdr:colOff>
      <xdr:row>78</xdr:row>
      <xdr:rowOff>155067</xdr:rowOff>
    </xdr:to>
    <xdr:sp macro="" textlink="">
      <xdr:nvSpPr>
        <xdr:cNvPr id="422" name="円/楕円 421"/>
        <xdr:cNvSpPr/>
      </xdr:nvSpPr>
      <xdr:spPr>
        <a:xfrm>
          <a:off x="7810500" y="1342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78</xdr:row>
      <xdr:rowOff>146194</xdr:rowOff>
    </xdr:from>
    <xdr:ext cx="378565" cy="259045"/>
    <xdr:sp macro="" textlink="">
      <xdr:nvSpPr>
        <xdr:cNvPr id="423" name="テキスト ボックス 422"/>
        <xdr:cNvSpPr txBox="1"/>
      </xdr:nvSpPr>
      <xdr:spPr>
        <a:xfrm>
          <a:off x="7672017" y="1351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48301</xdr:rowOff>
    </xdr:from>
    <xdr:to>
      <xdr:col>10</xdr:col>
      <xdr:colOff>155575</xdr:colOff>
      <xdr:row>78</xdr:row>
      <xdr:rowOff>149901</xdr:rowOff>
    </xdr:to>
    <xdr:sp macro="" textlink="">
      <xdr:nvSpPr>
        <xdr:cNvPr id="424" name="円/楕円 423"/>
        <xdr:cNvSpPr/>
      </xdr:nvSpPr>
      <xdr:spPr>
        <a:xfrm>
          <a:off x="6921500" y="134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78</xdr:row>
      <xdr:rowOff>141028</xdr:rowOff>
    </xdr:from>
    <xdr:ext cx="378565" cy="259045"/>
    <xdr:sp macro="" textlink="">
      <xdr:nvSpPr>
        <xdr:cNvPr id="425" name="テキスト ボックス 424"/>
        <xdr:cNvSpPr txBox="1"/>
      </xdr:nvSpPr>
      <xdr:spPr>
        <a:xfrm>
          <a:off x="6783017" y="13514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58959</xdr:rowOff>
    </xdr:from>
    <xdr:to>
      <xdr:col>15</xdr:col>
      <xdr:colOff>180975</xdr:colOff>
      <xdr:row>97</xdr:row>
      <xdr:rowOff>83460</xdr:rowOff>
    </xdr:to>
    <xdr:cxnSp macro="">
      <xdr:nvCxnSpPr>
        <xdr:cNvPr id="452" name="直線コネクタ 451"/>
        <xdr:cNvCxnSpPr/>
      </xdr:nvCxnSpPr>
      <xdr:spPr>
        <a:xfrm>
          <a:off x="9639300" y="16689609"/>
          <a:ext cx="838200" cy="2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50379</xdr:rowOff>
    </xdr:from>
    <xdr:ext cx="534377" cy="259045"/>
    <xdr:sp macro="" textlink="">
      <xdr:nvSpPr>
        <xdr:cNvPr id="453" name="土木費平均値テキスト"/>
        <xdr:cNvSpPr txBox="1"/>
      </xdr:nvSpPr>
      <xdr:spPr>
        <a:xfrm>
          <a:off x="10528300" y="1668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21002</xdr:rowOff>
    </xdr:from>
    <xdr:to>
      <xdr:col>14</xdr:col>
      <xdr:colOff>28575</xdr:colOff>
      <xdr:row>97</xdr:row>
      <xdr:rowOff>58959</xdr:rowOff>
    </xdr:to>
    <xdr:cxnSp macro="">
      <xdr:nvCxnSpPr>
        <xdr:cNvPr id="455" name="直線コネクタ 454"/>
        <xdr:cNvCxnSpPr/>
      </xdr:nvCxnSpPr>
      <xdr:spPr>
        <a:xfrm>
          <a:off x="8750300" y="16651652"/>
          <a:ext cx="889000" cy="3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6" name="フローチャート : 判断 455"/>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138267</xdr:rowOff>
    </xdr:from>
    <xdr:ext cx="534377" cy="259045"/>
    <xdr:sp macro="" textlink="">
      <xdr:nvSpPr>
        <xdr:cNvPr id="457" name="テキスト ボックス 456"/>
        <xdr:cNvSpPr txBox="1"/>
      </xdr:nvSpPr>
      <xdr:spPr>
        <a:xfrm>
          <a:off x="9372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21002</xdr:rowOff>
    </xdr:from>
    <xdr:to>
      <xdr:col>12</xdr:col>
      <xdr:colOff>511175</xdr:colOff>
      <xdr:row>97</xdr:row>
      <xdr:rowOff>107294</xdr:rowOff>
    </xdr:to>
    <xdr:cxnSp macro="">
      <xdr:nvCxnSpPr>
        <xdr:cNvPr id="458" name="直線コネクタ 457"/>
        <xdr:cNvCxnSpPr/>
      </xdr:nvCxnSpPr>
      <xdr:spPr>
        <a:xfrm flipV="1">
          <a:off x="7861300" y="16651652"/>
          <a:ext cx="889000" cy="8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59" name="フローチャート : 判断 458"/>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131184</xdr:rowOff>
    </xdr:from>
    <xdr:ext cx="534377" cy="259045"/>
    <xdr:sp macro="" textlink="">
      <xdr:nvSpPr>
        <xdr:cNvPr id="460" name="テキスト ボックス 459"/>
        <xdr:cNvSpPr txBox="1"/>
      </xdr:nvSpPr>
      <xdr:spPr>
        <a:xfrm>
          <a:off x="8483111" y="167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107294</xdr:rowOff>
    </xdr:from>
    <xdr:to>
      <xdr:col>11</xdr:col>
      <xdr:colOff>307975</xdr:colOff>
      <xdr:row>97</xdr:row>
      <xdr:rowOff>118537</xdr:rowOff>
    </xdr:to>
    <xdr:cxnSp macro="">
      <xdr:nvCxnSpPr>
        <xdr:cNvPr id="461" name="直線コネクタ 460"/>
        <xdr:cNvCxnSpPr/>
      </xdr:nvCxnSpPr>
      <xdr:spPr>
        <a:xfrm flipV="1">
          <a:off x="6972300" y="16737944"/>
          <a:ext cx="889000" cy="1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2" name="フローチャート : 判断 461"/>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162082</xdr:rowOff>
    </xdr:from>
    <xdr:ext cx="534377" cy="259045"/>
    <xdr:sp macro="" textlink="">
      <xdr:nvSpPr>
        <xdr:cNvPr id="463" name="テキスト ボックス 462"/>
        <xdr:cNvSpPr txBox="1"/>
      </xdr:nvSpPr>
      <xdr:spPr>
        <a:xfrm>
          <a:off x="7594111" y="167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4" name="フローチャート : 判断 463"/>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10833</xdr:rowOff>
    </xdr:from>
    <xdr:ext cx="534377" cy="259045"/>
    <xdr:sp macro="" textlink="">
      <xdr:nvSpPr>
        <xdr:cNvPr id="465" name="テキスト ボックス 464"/>
        <xdr:cNvSpPr txBox="1"/>
      </xdr:nvSpPr>
      <xdr:spPr>
        <a:xfrm>
          <a:off x="6705111" y="1647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32660</xdr:rowOff>
    </xdr:from>
    <xdr:to>
      <xdr:col>15</xdr:col>
      <xdr:colOff>231775</xdr:colOff>
      <xdr:row>97</xdr:row>
      <xdr:rowOff>134260</xdr:rowOff>
    </xdr:to>
    <xdr:sp macro="" textlink="">
      <xdr:nvSpPr>
        <xdr:cNvPr id="471" name="円/楕円 470"/>
        <xdr:cNvSpPr/>
      </xdr:nvSpPr>
      <xdr:spPr>
        <a:xfrm>
          <a:off x="10426700" y="166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55537</xdr:rowOff>
    </xdr:from>
    <xdr:ext cx="534377" cy="259045"/>
    <xdr:sp macro="" textlink="">
      <xdr:nvSpPr>
        <xdr:cNvPr id="472" name="土木費該当値テキスト"/>
        <xdr:cNvSpPr txBox="1"/>
      </xdr:nvSpPr>
      <xdr:spPr>
        <a:xfrm>
          <a:off x="10528300" y="165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49,801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8159</xdr:rowOff>
    </xdr:from>
    <xdr:to>
      <xdr:col>14</xdr:col>
      <xdr:colOff>79375</xdr:colOff>
      <xdr:row>97</xdr:row>
      <xdr:rowOff>109759</xdr:rowOff>
    </xdr:to>
    <xdr:sp macro="" textlink="">
      <xdr:nvSpPr>
        <xdr:cNvPr id="473" name="円/楕円 472"/>
        <xdr:cNvSpPr/>
      </xdr:nvSpPr>
      <xdr:spPr>
        <a:xfrm>
          <a:off x="9588500" y="1663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126286</xdr:rowOff>
    </xdr:from>
    <xdr:ext cx="534377" cy="259045"/>
    <xdr:sp macro="" textlink="">
      <xdr:nvSpPr>
        <xdr:cNvPr id="474" name="テキスト ボックス 473"/>
        <xdr:cNvSpPr txBox="1"/>
      </xdr:nvSpPr>
      <xdr:spPr>
        <a:xfrm>
          <a:off x="9372111" y="1641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55,160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141652</xdr:rowOff>
    </xdr:from>
    <xdr:to>
      <xdr:col>12</xdr:col>
      <xdr:colOff>561975</xdr:colOff>
      <xdr:row>97</xdr:row>
      <xdr:rowOff>71802</xdr:rowOff>
    </xdr:to>
    <xdr:sp macro="" textlink="">
      <xdr:nvSpPr>
        <xdr:cNvPr id="475" name="円/楕円 474"/>
        <xdr:cNvSpPr/>
      </xdr:nvSpPr>
      <xdr:spPr>
        <a:xfrm>
          <a:off x="8699500" y="166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88329</xdr:rowOff>
    </xdr:from>
    <xdr:ext cx="534377" cy="259045"/>
    <xdr:sp macro="" textlink="">
      <xdr:nvSpPr>
        <xdr:cNvPr id="476" name="テキスト ボックス 475"/>
        <xdr:cNvSpPr txBox="1"/>
      </xdr:nvSpPr>
      <xdr:spPr>
        <a:xfrm>
          <a:off x="8483111" y="1637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63,462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56494</xdr:rowOff>
    </xdr:from>
    <xdr:to>
      <xdr:col>11</xdr:col>
      <xdr:colOff>358775</xdr:colOff>
      <xdr:row>97</xdr:row>
      <xdr:rowOff>158094</xdr:rowOff>
    </xdr:to>
    <xdr:sp macro="" textlink="">
      <xdr:nvSpPr>
        <xdr:cNvPr id="477" name="円/楕円 476"/>
        <xdr:cNvSpPr/>
      </xdr:nvSpPr>
      <xdr:spPr>
        <a:xfrm>
          <a:off x="7810500" y="1668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3171</xdr:rowOff>
    </xdr:from>
    <xdr:ext cx="534377" cy="259045"/>
    <xdr:sp macro="" textlink="">
      <xdr:nvSpPr>
        <xdr:cNvPr id="478" name="テキスト ボックス 477"/>
        <xdr:cNvSpPr txBox="1"/>
      </xdr:nvSpPr>
      <xdr:spPr>
        <a:xfrm>
          <a:off x="7594111" y="1646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44,588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67737</xdr:rowOff>
    </xdr:from>
    <xdr:to>
      <xdr:col>10</xdr:col>
      <xdr:colOff>155575</xdr:colOff>
      <xdr:row>97</xdr:row>
      <xdr:rowOff>169337</xdr:rowOff>
    </xdr:to>
    <xdr:sp macro="" textlink="">
      <xdr:nvSpPr>
        <xdr:cNvPr id="479" name="円/楕円 478"/>
        <xdr:cNvSpPr/>
      </xdr:nvSpPr>
      <xdr:spPr>
        <a:xfrm>
          <a:off x="6921500" y="1669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160464</xdr:rowOff>
    </xdr:from>
    <xdr:ext cx="534377" cy="259045"/>
    <xdr:sp macro="" textlink="">
      <xdr:nvSpPr>
        <xdr:cNvPr id="480" name="テキスト ボックス 479"/>
        <xdr:cNvSpPr txBox="1"/>
      </xdr:nvSpPr>
      <xdr:spPr>
        <a:xfrm>
          <a:off x="6705111" y="1679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60776</xdr:rowOff>
    </xdr:from>
    <xdr:to>
      <xdr:col>23</xdr:col>
      <xdr:colOff>517525</xdr:colOff>
      <xdr:row>38</xdr:row>
      <xdr:rowOff>63633</xdr:rowOff>
    </xdr:to>
    <xdr:cxnSp macro="">
      <xdr:nvCxnSpPr>
        <xdr:cNvPr id="506" name="直線コネクタ 505"/>
        <xdr:cNvCxnSpPr/>
      </xdr:nvCxnSpPr>
      <xdr:spPr>
        <a:xfrm>
          <a:off x="15481300" y="6404426"/>
          <a:ext cx="838200" cy="17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115549</xdr:rowOff>
    </xdr:from>
    <xdr:ext cx="534377" cy="259045"/>
    <xdr:sp macro="" textlink="">
      <xdr:nvSpPr>
        <xdr:cNvPr id="507" name="消防費平均値テキスト"/>
        <xdr:cNvSpPr txBox="1"/>
      </xdr:nvSpPr>
      <xdr:spPr>
        <a:xfrm>
          <a:off x="16370300" y="6116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60776</xdr:rowOff>
    </xdr:from>
    <xdr:to>
      <xdr:col>22</xdr:col>
      <xdr:colOff>365125</xdr:colOff>
      <xdr:row>38</xdr:row>
      <xdr:rowOff>17399</xdr:rowOff>
    </xdr:to>
    <xdr:cxnSp macro="">
      <xdr:nvCxnSpPr>
        <xdr:cNvPr id="509" name="直線コネクタ 508"/>
        <xdr:cNvCxnSpPr/>
      </xdr:nvCxnSpPr>
      <xdr:spPr>
        <a:xfrm flipV="1">
          <a:off x="14592300" y="6404426"/>
          <a:ext cx="889000" cy="12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0" name="フローチャート : 判断 509"/>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20832</xdr:rowOff>
    </xdr:from>
    <xdr:ext cx="534377" cy="259045"/>
    <xdr:sp macro="" textlink="">
      <xdr:nvSpPr>
        <xdr:cNvPr id="511" name="テキスト ボックス 510"/>
        <xdr:cNvSpPr txBox="1"/>
      </xdr:nvSpPr>
      <xdr:spPr>
        <a:xfrm>
          <a:off x="15214111" y="585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17399</xdr:rowOff>
    </xdr:from>
    <xdr:to>
      <xdr:col>21</xdr:col>
      <xdr:colOff>161925</xdr:colOff>
      <xdr:row>38</xdr:row>
      <xdr:rowOff>35630</xdr:rowOff>
    </xdr:to>
    <xdr:cxnSp macro="">
      <xdr:nvCxnSpPr>
        <xdr:cNvPr id="512" name="直線コネクタ 511"/>
        <xdr:cNvCxnSpPr/>
      </xdr:nvCxnSpPr>
      <xdr:spPr>
        <a:xfrm flipV="1">
          <a:off x="13703300" y="6532499"/>
          <a:ext cx="889000" cy="1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3" name="フローチャート : 判断 512"/>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56323</xdr:rowOff>
    </xdr:from>
    <xdr:ext cx="534377" cy="259045"/>
    <xdr:sp macro="" textlink="">
      <xdr:nvSpPr>
        <xdr:cNvPr id="514" name="テキスト ボックス 513"/>
        <xdr:cNvSpPr txBox="1"/>
      </xdr:nvSpPr>
      <xdr:spPr>
        <a:xfrm>
          <a:off x="14325111" y="58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24771</xdr:rowOff>
    </xdr:from>
    <xdr:to>
      <xdr:col>19</xdr:col>
      <xdr:colOff>644525</xdr:colOff>
      <xdr:row>38</xdr:row>
      <xdr:rowOff>35630</xdr:rowOff>
    </xdr:to>
    <xdr:cxnSp macro="">
      <xdr:nvCxnSpPr>
        <xdr:cNvPr id="515" name="直線コネクタ 514"/>
        <xdr:cNvCxnSpPr/>
      </xdr:nvCxnSpPr>
      <xdr:spPr>
        <a:xfrm>
          <a:off x="12814300" y="6539871"/>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16" name="フローチャート : 判断 515"/>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102157</xdr:rowOff>
    </xdr:from>
    <xdr:ext cx="534377" cy="259045"/>
    <xdr:sp macro="" textlink="">
      <xdr:nvSpPr>
        <xdr:cNvPr id="517" name="テキスト ボックス 516"/>
        <xdr:cNvSpPr txBox="1"/>
      </xdr:nvSpPr>
      <xdr:spPr>
        <a:xfrm>
          <a:off x="13436111" y="59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832</xdr:rowOff>
    </xdr:from>
    <xdr:to>
      <xdr:col>18</xdr:col>
      <xdr:colOff>492125</xdr:colOff>
      <xdr:row>36</xdr:row>
      <xdr:rowOff>102432</xdr:rowOff>
    </xdr:to>
    <xdr:sp macro="" textlink="">
      <xdr:nvSpPr>
        <xdr:cNvPr id="518" name="フローチャート : 判断 517"/>
        <xdr:cNvSpPr/>
      </xdr:nvSpPr>
      <xdr:spPr>
        <a:xfrm>
          <a:off x="12763500" y="617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118959</xdr:rowOff>
    </xdr:from>
    <xdr:ext cx="534377" cy="259045"/>
    <xdr:sp macro="" textlink="">
      <xdr:nvSpPr>
        <xdr:cNvPr id="519" name="テキスト ボックス 518"/>
        <xdr:cNvSpPr txBox="1"/>
      </xdr:nvSpPr>
      <xdr:spPr>
        <a:xfrm>
          <a:off x="12547111" y="59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12833</xdr:rowOff>
    </xdr:from>
    <xdr:to>
      <xdr:col>23</xdr:col>
      <xdr:colOff>568325</xdr:colOff>
      <xdr:row>38</xdr:row>
      <xdr:rowOff>114433</xdr:rowOff>
    </xdr:to>
    <xdr:sp macro="" textlink="">
      <xdr:nvSpPr>
        <xdr:cNvPr id="525" name="円/楕円 524"/>
        <xdr:cNvSpPr/>
      </xdr:nvSpPr>
      <xdr:spPr>
        <a:xfrm>
          <a:off x="16268700" y="652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99210</xdr:rowOff>
    </xdr:from>
    <xdr:ext cx="469744" cy="259045"/>
    <xdr:sp macro="" textlink="">
      <xdr:nvSpPr>
        <xdr:cNvPr id="526" name="消防費該当値テキスト"/>
        <xdr:cNvSpPr txBox="1"/>
      </xdr:nvSpPr>
      <xdr:spPr>
        <a:xfrm>
          <a:off x="16370300" y="6442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9,331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9976</xdr:rowOff>
    </xdr:from>
    <xdr:to>
      <xdr:col>22</xdr:col>
      <xdr:colOff>415925</xdr:colOff>
      <xdr:row>37</xdr:row>
      <xdr:rowOff>111576</xdr:rowOff>
    </xdr:to>
    <xdr:sp macro="" textlink="">
      <xdr:nvSpPr>
        <xdr:cNvPr id="527" name="円/楕円 526"/>
        <xdr:cNvSpPr/>
      </xdr:nvSpPr>
      <xdr:spPr>
        <a:xfrm>
          <a:off x="15430500" y="635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102703</xdr:rowOff>
    </xdr:from>
    <xdr:ext cx="534377" cy="259045"/>
    <xdr:sp macro="" textlink="">
      <xdr:nvSpPr>
        <xdr:cNvPr id="528" name="テキスト ボックス 527"/>
        <xdr:cNvSpPr txBox="1"/>
      </xdr:nvSpPr>
      <xdr:spPr>
        <a:xfrm>
          <a:off x="15214111" y="644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138049</xdr:rowOff>
    </xdr:from>
    <xdr:to>
      <xdr:col>21</xdr:col>
      <xdr:colOff>212725</xdr:colOff>
      <xdr:row>38</xdr:row>
      <xdr:rowOff>68199</xdr:rowOff>
    </xdr:to>
    <xdr:sp macro="" textlink="">
      <xdr:nvSpPr>
        <xdr:cNvPr id="529" name="円/楕円 528"/>
        <xdr:cNvSpPr/>
      </xdr:nvSpPr>
      <xdr:spPr>
        <a:xfrm>
          <a:off x="14541500" y="64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59326</xdr:rowOff>
    </xdr:from>
    <xdr:ext cx="534377" cy="259045"/>
    <xdr:sp macro="" textlink="">
      <xdr:nvSpPr>
        <xdr:cNvPr id="530" name="テキスト ボックス 529"/>
        <xdr:cNvSpPr txBox="1"/>
      </xdr:nvSpPr>
      <xdr:spPr>
        <a:xfrm>
          <a:off x="14325111" y="657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156280</xdr:rowOff>
    </xdr:from>
    <xdr:to>
      <xdr:col>20</xdr:col>
      <xdr:colOff>9525</xdr:colOff>
      <xdr:row>38</xdr:row>
      <xdr:rowOff>86430</xdr:rowOff>
    </xdr:to>
    <xdr:sp macro="" textlink="">
      <xdr:nvSpPr>
        <xdr:cNvPr id="531" name="円/楕円 530"/>
        <xdr:cNvSpPr/>
      </xdr:nvSpPr>
      <xdr:spPr>
        <a:xfrm>
          <a:off x="13652500" y="64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77557</xdr:rowOff>
    </xdr:from>
    <xdr:ext cx="469744" cy="259045"/>
    <xdr:sp macro="" textlink="">
      <xdr:nvSpPr>
        <xdr:cNvPr id="532" name="テキスト ボックス 531"/>
        <xdr:cNvSpPr txBox="1"/>
      </xdr:nvSpPr>
      <xdr:spPr>
        <a:xfrm>
          <a:off x="13468427" y="659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145421</xdr:rowOff>
    </xdr:from>
    <xdr:to>
      <xdr:col>18</xdr:col>
      <xdr:colOff>492125</xdr:colOff>
      <xdr:row>38</xdr:row>
      <xdr:rowOff>75571</xdr:rowOff>
    </xdr:to>
    <xdr:sp macro="" textlink="">
      <xdr:nvSpPr>
        <xdr:cNvPr id="533" name="円/楕円 532"/>
        <xdr:cNvSpPr/>
      </xdr:nvSpPr>
      <xdr:spPr>
        <a:xfrm>
          <a:off x="12763500" y="648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66698</xdr:rowOff>
    </xdr:from>
    <xdr:ext cx="534377" cy="259045"/>
    <xdr:sp macro="" textlink="">
      <xdr:nvSpPr>
        <xdr:cNvPr id="534" name="テキスト ボックス 533"/>
        <xdr:cNvSpPr txBox="1"/>
      </xdr:nvSpPr>
      <xdr:spPr>
        <a:xfrm>
          <a:off x="12547111" y="658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76816</xdr:rowOff>
    </xdr:from>
    <xdr:to>
      <xdr:col>23</xdr:col>
      <xdr:colOff>517525</xdr:colOff>
      <xdr:row>57</xdr:row>
      <xdr:rowOff>103219</xdr:rowOff>
    </xdr:to>
    <xdr:cxnSp macro="">
      <xdr:nvCxnSpPr>
        <xdr:cNvPr id="564" name="直線コネクタ 563"/>
        <xdr:cNvCxnSpPr/>
      </xdr:nvCxnSpPr>
      <xdr:spPr>
        <a:xfrm>
          <a:off x="15481300" y="9849466"/>
          <a:ext cx="8382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113625</xdr:rowOff>
    </xdr:from>
    <xdr:ext cx="534377" cy="259045"/>
    <xdr:sp macro="" textlink="">
      <xdr:nvSpPr>
        <xdr:cNvPr id="565" name="教育費平均値テキスト"/>
        <xdr:cNvSpPr txBox="1"/>
      </xdr:nvSpPr>
      <xdr:spPr>
        <a:xfrm>
          <a:off x="16370300" y="9543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76816</xdr:rowOff>
    </xdr:from>
    <xdr:to>
      <xdr:col>22</xdr:col>
      <xdr:colOff>365125</xdr:colOff>
      <xdr:row>58</xdr:row>
      <xdr:rowOff>83827</xdr:rowOff>
    </xdr:to>
    <xdr:cxnSp macro="">
      <xdr:nvCxnSpPr>
        <xdr:cNvPr id="567" name="直線コネクタ 566"/>
        <xdr:cNvCxnSpPr/>
      </xdr:nvCxnSpPr>
      <xdr:spPr>
        <a:xfrm flipV="1">
          <a:off x="14592300" y="9849466"/>
          <a:ext cx="889000" cy="17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68" name="フローチャート : 判断 567"/>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69" name="テキスト ボックス 568"/>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83827</xdr:rowOff>
    </xdr:from>
    <xdr:to>
      <xdr:col>21</xdr:col>
      <xdr:colOff>161925</xdr:colOff>
      <xdr:row>58</xdr:row>
      <xdr:rowOff>95314</xdr:rowOff>
    </xdr:to>
    <xdr:cxnSp macro="">
      <xdr:nvCxnSpPr>
        <xdr:cNvPr id="570" name="直線コネクタ 569"/>
        <xdr:cNvCxnSpPr/>
      </xdr:nvCxnSpPr>
      <xdr:spPr>
        <a:xfrm flipV="1">
          <a:off x="13703300" y="10027927"/>
          <a:ext cx="889000" cy="1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1" name="フローチャート : 判断 570"/>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72" name="テキスト ボックス 571"/>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32658</xdr:rowOff>
    </xdr:from>
    <xdr:to>
      <xdr:col>19</xdr:col>
      <xdr:colOff>644525</xdr:colOff>
      <xdr:row>58</xdr:row>
      <xdr:rowOff>95314</xdr:rowOff>
    </xdr:to>
    <xdr:cxnSp macro="">
      <xdr:nvCxnSpPr>
        <xdr:cNvPr id="573" name="直線コネクタ 572"/>
        <xdr:cNvCxnSpPr/>
      </xdr:nvCxnSpPr>
      <xdr:spPr>
        <a:xfrm>
          <a:off x="12814300" y="9976758"/>
          <a:ext cx="889000" cy="6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4" name="フローチャート : 判断 573"/>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75" name="テキスト ボックス 574"/>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76" name="フローチャート : 判断 575"/>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77" name="テキスト ボックス 576"/>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52419</xdr:rowOff>
    </xdr:from>
    <xdr:to>
      <xdr:col>23</xdr:col>
      <xdr:colOff>568325</xdr:colOff>
      <xdr:row>57</xdr:row>
      <xdr:rowOff>154019</xdr:rowOff>
    </xdr:to>
    <xdr:sp macro="" textlink="">
      <xdr:nvSpPr>
        <xdr:cNvPr id="583" name="円/楕円 582"/>
        <xdr:cNvSpPr/>
      </xdr:nvSpPr>
      <xdr:spPr>
        <a:xfrm>
          <a:off x="16268700" y="982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30846</xdr:rowOff>
    </xdr:from>
    <xdr:ext cx="534377" cy="259045"/>
    <xdr:sp macro="" textlink="">
      <xdr:nvSpPr>
        <xdr:cNvPr id="584" name="教育費該当値テキスト"/>
        <xdr:cNvSpPr txBox="1"/>
      </xdr:nvSpPr>
      <xdr:spPr>
        <a:xfrm>
          <a:off x="16370300" y="980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34,915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26016</xdr:rowOff>
    </xdr:from>
    <xdr:to>
      <xdr:col>22</xdr:col>
      <xdr:colOff>415925</xdr:colOff>
      <xdr:row>57</xdr:row>
      <xdr:rowOff>127616</xdr:rowOff>
    </xdr:to>
    <xdr:sp macro="" textlink="">
      <xdr:nvSpPr>
        <xdr:cNvPr id="585" name="円/楕円 584"/>
        <xdr:cNvSpPr/>
      </xdr:nvSpPr>
      <xdr:spPr>
        <a:xfrm>
          <a:off x="15430500" y="97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118743</xdr:rowOff>
    </xdr:from>
    <xdr:ext cx="534377" cy="259045"/>
    <xdr:sp macro="" textlink="">
      <xdr:nvSpPr>
        <xdr:cNvPr id="586" name="テキスト ボックス 585"/>
        <xdr:cNvSpPr txBox="1"/>
      </xdr:nvSpPr>
      <xdr:spPr>
        <a:xfrm>
          <a:off x="15214111" y="989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36,301</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33027</xdr:rowOff>
    </xdr:from>
    <xdr:to>
      <xdr:col>21</xdr:col>
      <xdr:colOff>212725</xdr:colOff>
      <xdr:row>58</xdr:row>
      <xdr:rowOff>134627</xdr:rowOff>
    </xdr:to>
    <xdr:sp macro="" textlink="">
      <xdr:nvSpPr>
        <xdr:cNvPr id="587" name="円/楕円 586"/>
        <xdr:cNvSpPr/>
      </xdr:nvSpPr>
      <xdr:spPr>
        <a:xfrm>
          <a:off x="14541500" y="99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125754</xdr:rowOff>
    </xdr:from>
    <xdr:ext cx="534377" cy="259045"/>
    <xdr:sp macro="" textlink="">
      <xdr:nvSpPr>
        <xdr:cNvPr id="588" name="テキスト ボックス 587"/>
        <xdr:cNvSpPr txBox="1"/>
      </xdr:nvSpPr>
      <xdr:spPr>
        <a:xfrm>
          <a:off x="14325111" y="100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26,933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44514</xdr:rowOff>
    </xdr:from>
    <xdr:to>
      <xdr:col>20</xdr:col>
      <xdr:colOff>9525</xdr:colOff>
      <xdr:row>58</xdr:row>
      <xdr:rowOff>146114</xdr:rowOff>
    </xdr:to>
    <xdr:sp macro="" textlink="">
      <xdr:nvSpPr>
        <xdr:cNvPr id="589" name="円/楕円 588"/>
        <xdr:cNvSpPr/>
      </xdr:nvSpPr>
      <xdr:spPr>
        <a:xfrm>
          <a:off x="13652500" y="998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137241</xdr:rowOff>
    </xdr:from>
    <xdr:ext cx="534377" cy="259045"/>
    <xdr:sp macro="" textlink="">
      <xdr:nvSpPr>
        <xdr:cNvPr id="590" name="テキスト ボックス 589"/>
        <xdr:cNvSpPr txBox="1"/>
      </xdr:nvSpPr>
      <xdr:spPr>
        <a:xfrm>
          <a:off x="13436111" y="1008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26,330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153308</xdr:rowOff>
    </xdr:from>
    <xdr:to>
      <xdr:col>18</xdr:col>
      <xdr:colOff>492125</xdr:colOff>
      <xdr:row>58</xdr:row>
      <xdr:rowOff>83458</xdr:rowOff>
    </xdr:to>
    <xdr:sp macro="" textlink="">
      <xdr:nvSpPr>
        <xdr:cNvPr id="591" name="円/楕円 590"/>
        <xdr:cNvSpPr/>
      </xdr:nvSpPr>
      <xdr:spPr>
        <a:xfrm>
          <a:off x="12763500" y="992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74585</xdr:rowOff>
    </xdr:from>
    <xdr:ext cx="534377" cy="259045"/>
    <xdr:sp macro="" textlink="">
      <xdr:nvSpPr>
        <xdr:cNvPr id="592" name="テキスト ボックス 591"/>
        <xdr:cNvSpPr txBox="1"/>
      </xdr:nvSpPr>
      <xdr:spPr>
        <a:xfrm>
          <a:off x="12547111" y="1001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29,619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6" name="テキスト ボックス 60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0" name="テキスト ボックス 60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6" name="直線コネクタ 615"/>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19"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0" name="直線コネクタ 619"/>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1" name="直線コネクタ 62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2"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3" name="フローチャート : 判断 622"/>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4" name="直線コネクタ 62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5" name="フローチャート : 判断 624"/>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26" name="テキスト ボックス 625"/>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27" name="直線コネクタ 62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28" name="フローチャート : 判断 627"/>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95013</xdr:rowOff>
    </xdr:from>
    <xdr:ext cx="469744" cy="259045"/>
    <xdr:sp macro="" textlink="">
      <xdr:nvSpPr>
        <xdr:cNvPr id="629" name="テキスト ボックス 628"/>
        <xdr:cNvSpPr txBox="1"/>
      </xdr:nvSpPr>
      <xdr:spPr>
        <a:xfrm>
          <a:off x="14357427" y="127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0" name="直線コネクタ 62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68072</xdr:rowOff>
    </xdr:from>
    <xdr:to>
      <xdr:col>20</xdr:col>
      <xdr:colOff>9525</xdr:colOff>
      <xdr:row>75</xdr:row>
      <xdr:rowOff>169672</xdr:rowOff>
    </xdr:to>
    <xdr:sp macro="" textlink="">
      <xdr:nvSpPr>
        <xdr:cNvPr id="631" name="フローチャート : 判断 630"/>
        <xdr:cNvSpPr/>
      </xdr:nvSpPr>
      <xdr:spPr>
        <a:xfrm>
          <a:off x="13652500" y="1292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14749</xdr:rowOff>
    </xdr:from>
    <xdr:ext cx="469744" cy="259045"/>
    <xdr:sp macro="" textlink="">
      <xdr:nvSpPr>
        <xdr:cNvPr id="632" name="テキスト ボックス 631"/>
        <xdr:cNvSpPr txBox="1"/>
      </xdr:nvSpPr>
      <xdr:spPr>
        <a:xfrm>
          <a:off x="13468427" y="1270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36576</xdr:rowOff>
    </xdr:from>
    <xdr:to>
      <xdr:col>18</xdr:col>
      <xdr:colOff>492125</xdr:colOff>
      <xdr:row>76</xdr:row>
      <xdr:rowOff>138176</xdr:rowOff>
    </xdr:to>
    <xdr:sp macro="" textlink="">
      <xdr:nvSpPr>
        <xdr:cNvPr id="633" name="フローチャート : 判断 632"/>
        <xdr:cNvSpPr/>
      </xdr:nvSpPr>
      <xdr:spPr>
        <a:xfrm>
          <a:off x="12763500" y="130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154703</xdr:rowOff>
    </xdr:from>
    <xdr:ext cx="469744" cy="259045"/>
    <xdr:sp macro="" textlink="">
      <xdr:nvSpPr>
        <xdr:cNvPr id="634" name="テキスト ボックス 633"/>
        <xdr:cNvSpPr txBox="1"/>
      </xdr:nvSpPr>
      <xdr:spPr>
        <a:xfrm>
          <a:off x="12579427" y="1284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0" name="円/楕円 63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85742</xdr:rowOff>
    </xdr:from>
    <xdr:ext cx="249299" cy="259045"/>
    <xdr:sp macro="" textlink="">
      <xdr:nvSpPr>
        <xdr:cNvPr id="641" name="災害復旧費該当値テキスト"/>
        <xdr:cNvSpPr txBox="1"/>
      </xdr:nvSpPr>
      <xdr:spPr>
        <a:xfrm>
          <a:off x="16370300" y="134588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2" name="円/楕円 64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3" name="テキスト ボックス 642"/>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4" name="円/楕円 64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45" name="テキスト ボックス 644"/>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46" name="円/楕円 64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47" name="テキスト ボックス 646"/>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48" name="円/楕円 64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49" name="テキスト ボックス 648"/>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5" name="直線コネクタ 674"/>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6"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7" name="直線コネクタ 676"/>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8"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9" name="直線コネクタ 678"/>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55885</xdr:rowOff>
    </xdr:from>
    <xdr:to>
      <xdr:col>23</xdr:col>
      <xdr:colOff>517525</xdr:colOff>
      <xdr:row>95</xdr:row>
      <xdr:rowOff>115224</xdr:rowOff>
    </xdr:to>
    <xdr:cxnSp macro="">
      <xdr:nvCxnSpPr>
        <xdr:cNvPr id="680" name="直線コネクタ 679"/>
        <xdr:cNvCxnSpPr/>
      </xdr:nvCxnSpPr>
      <xdr:spPr>
        <a:xfrm>
          <a:off x="15481300" y="16343635"/>
          <a:ext cx="838200" cy="5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140952</xdr:rowOff>
    </xdr:from>
    <xdr:ext cx="534377" cy="259045"/>
    <xdr:sp macro="" textlink="">
      <xdr:nvSpPr>
        <xdr:cNvPr id="681" name="公債費平均値テキスト"/>
        <xdr:cNvSpPr txBox="1"/>
      </xdr:nvSpPr>
      <xdr:spPr>
        <a:xfrm>
          <a:off x="16370300" y="1642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2" name="フローチャート : 判断 681"/>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14264</xdr:rowOff>
    </xdr:from>
    <xdr:to>
      <xdr:col>22</xdr:col>
      <xdr:colOff>365125</xdr:colOff>
      <xdr:row>95</xdr:row>
      <xdr:rowOff>55885</xdr:rowOff>
    </xdr:to>
    <xdr:cxnSp macro="">
      <xdr:nvCxnSpPr>
        <xdr:cNvPr id="683" name="直線コネクタ 682"/>
        <xdr:cNvCxnSpPr/>
      </xdr:nvCxnSpPr>
      <xdr:spPr>
        <a:xfrm>
          <a:off x="14592300" y="16302014"/>
          <a:ext cx="889000" cy="4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4" name="フローチャート : 判断 683"/>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85" name="テキスト ボックス 684"/>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166855</xdr:rowOff>
    </xdr:from>
    <xdr:to>
      <xdr:col>21</xdr:col>
      <xdr:colOff>161925</xdr:colOff>
      <xdr:row>95</xdr:row>
      <xdr:rowOff>14264</xdr:rowOff>
    </xdr:to>
    <xdr:cxnSp macro="">
      <xdr:nvCxnSpPr>
        <xdr:cNvPr id="686" name="直線コネクタ 685"/>
        <xdr:cNvCxnSpPr/>
      </xdr:nvCxnSpPr>
      <xdr:spPr>
        <a:xfrm>
          <a:off x="13703300" y="16283155"/>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87" name="フローチャート : 判断 686"/>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94449</xdr:rowOff>
    </xdr:from>
    <xdr:ext cx="534377" cy="259045"/>
    <xdr:sp macro="" textlink="">
      <xdr:nvSpPr>
        <xdr:cNvPr id="688" name="テキスト ボックス 687"/>
        <xdr:cNvSpPr txBox="1"/>
      </xdr:nvSpPr>
      <xdr:spPr>
        <a:xfrm>
          <a:off x="14325111" y="163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152730</xdr:rowOff>
    </xdr:from>
    <xdr:to>
      <xdr:col>19</xdr:col>
      <xdr:colOff>644525</xdr:colOff>
      <xdr:row>94</xdr:row>
      <xdr:rowOff>166855</xdr:rowOff>
    </xdr:to>
    <xdr:cxnSp macro="">
      <xdr:nvCxnSpPr>
        <xdr:cNvPr id="689" name="直線コネクタ 688"/>
        <xdr:cNvCxnSpPr/>
      </xdr:nvCxnSpPr>
      <xdr:spPr>
        <a:xfrm>
          <a:off x="12814300" y="16269030"/>
          <a:ext cx="889000" cy="1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690" name="フローチャート : 判断 689"/>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92260</xdr:rowOff>
    </xdr:from>
    <xdr:ext cx="534377" cy="259045"/>
    <xdr:sp macro="" textlink="">
      <xdr:nvSpPr>
        <xdr:cNvPr id="691" name="テキスト ボックス 690"/>
        <xdr:cNvSpPr txBox="1"/>
      </xdr:nvSpPr>
      <xdr:spPr>
        <a:xfrm>
          <a:off x="13436111" y="163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692" name="フローチャート : 判断 691"/>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73499</xdr:rowOff>
    </xdr:from>
    <xdr:ext cx="534377" cy="259045"/>
    <xdr:sp macro="" textlink="">
      <xdr:nvSpPr>
        <xdr:cNvPr id="693" name="テキスト ボックス 692"/>
        <xdr:cNvSpPr txBox="1"/>
      </xdr:nvSpPr>
      <xdr:spPr>
        <a:xfrm>
          <a:off x="12547111" y="163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64424</xdr:rowOff>
    </xdr:from>
    <xdr:to>
      <xdr:col>23</xdr:col>
      <xdr:colOff>568325</xdr:colOff>
      <xdr:row>95</xdr:row>
      <xdr:rowOff>166024</xdr:rowOff>
    </xdr:to>
    <xdr:sp macro="" textlink="">
      <xdr:nvSpPr>
        <xdr:cNvPr id="699" name="円/楕円 698"/>
        <xdr:cNvSpPr/>
      </xdr:nvSpPr>
      <xdr:spPr>
        <a:xfrm>
          <a:off x="16268700" y="1635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87301</xdr:rowOff>
    </xdr:from>
    <xdr:ext cx="534377" cy="259045"/>
    <xdr:sp macro="" textlink="">
      <xdr:nvSpPr>
        <xdr:cNvPr id="700" name="公債費該当値テキスト"/>
        <xdr:cNvSpPr txBox="1"/>
      </xdr:nvSpPr>
      <xdr:spPr>
        <a:xfrm>
          <a:off x="16370300" y="162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40,999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5085</xdr:rowOff>
    </xdr:from>
    <xdr:to>
      <xdr:col>22</xdr:col>
      <xdr:colOff>415925</xdr:colOff>
      <xdr:row>95</xdr:row>
      <xdr:rowOff>106685</xdr:rowOff>
    </xdr:to>
    <xdr:sp macro="" textlink="">
      <xdr:nvSpPr>
        <xdr:cNvPr id="701" name="円/楕円 700"/>
        <xdr:cNvSpPr/>
      </xdr:nvSpPr>
      <xdr:spPr>
        <a:xfrm>
          <a:off x="15430500" y="1629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97812</xdr:rowOff>
    </xdr:from>
    <xdr:ext cx="534377" cy="259045"/>
    <xdr:sp macro="" textlink="">
      <xdr:nvSpPr>
        <xdr:cNvPr id="702" name="テキスト ボックス 701"/>
        <xdr:cNvSpPr txBox="1"/>
      </xdr:nvSpPr>
      <xdr:spPr>
        <a:xfrm>
          <a:off x="15214111" y="1638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44,633</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134914</xdr:rowOff>
    </xdr:from>
    <xdr:to>
      <xdr:col>21</xdr:col>
      <xdr:colOff>212725</xdr:colOff>
      <xdr:row>95</xdr:row>
      <xdr:rowOff>65064</xdr:rowOff>
    </xdr:to>
    <xdr:sp macro="" textlink="">
      <xdr:nvSpPr>
        <xdr:cNvPr id="703" name="円/楕円 702"/>
        <xdr:cNvSpPr/>
      </xdr:nvSpPr>
      <xdr:spPr>
        <a:xfrm>
          <a:off x="14541500" y="1625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81591</xdr:rowOff>
    </xdr:from>
    <xdr:ext cx="534377" cy="259045"/>
    <xdr:sp macro="" textlink="">
      <xdr:nvSpPr>
        <xdr:cNvPr id="704" name="テキスト ボックス 703"/>
        <xdr:cNvSpPr txBox="1"/>
      </xdr:nvSpPr>
      <xdr:spPr>
        <a:xfrm>
          <a:off x="14325111" y="1602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47,182</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116055</xdr:rowOff>
    </xdr:from>
    <xdr:to>
      <xdr:col>20</xdr:col>
      <xdr:colOff>9525</xdr:colOff>
      <xdr:row>95</xdr:row>
      <xdr:rowOff>46205</xdr:rowOff>
    </xdr:to>
    <xdr:sp macro="" textlink="">
      <xdr:nvSpPr>
        <xdr:cNvPr id="705" name="円/楕円 704"/>
        <xdr:cNvSpPr/>
      </xdr:nvSpPr>
      <xdr:spPr>
        <a:xfrm>
          <a:off x="13652500" y="1623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62732</xdr:rowOff>
    </xdr:from>
    <xdr:ext cx="534377" cy="259045"/>
    <xdr:sp macro="" textlink="">
      <xdr:nvSpPr>
        <xdr:cNvPr id="706" name="テキスト ボックス 705"/>
        <xdr:cNvSpPr txBox="1"/>
      </xdr:nvSpPr>
      <xdr:spPr>
        <a:xfrm>
          <a:off x="13436111" y="1600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48,337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101930</xdr:rowOff>
    </xdr:from>
    <xdr:to>
      <xdr:col>18</xdr:col>
      <xdr:colOff>492125</xdr:colOff>
      <xdr:row>95</xdr:row>
      <xdr:rowOff>32080</xdr:rowOff>
    </xdr:to>
    <xdr:sp macro="" textlink="">
      <xdr:nvSpPr>
        <xdr:cNvPr id="707" name="円/楕円 706"/>
        <xdr:cNvSpPr/>
      </xdr:nvSpPr>
      <xdr:spPr>
        <a:xfrm>
          <a:off x="12763500" y="1621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48607</xdr:rowOff>
    </xdr:from>
    <xdr:ext cx="534377" cy="259045"/>
    <xdr:sp macro="" textlink="">
      <xdr:nvSpPr>
        <xdr:cNvPr id="708" name="テキスト ボックス 707"/>
        <xdr:cNvSpPr txBox="1"/>
      </xdr:nvSpPr>
      <xdr:spPr>
        <a:xfrm>
          <a:off x="12547111" y="1599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0" name="直線コネクタ 729"/>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1"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3"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4" name="直線コネクタ 733"/>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6"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7" name="フローチャート : 判断 736"/>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39" name="フローチャート : 判断 738"/>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0" name="テキスト ボックス 739"/>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2" name="フローチャート : 判断 741"/>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43" name="テキスト ボックス 742"/>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5" name="フローチャート : 判断 744"/>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46" name="テキスト ボックス 745"/>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47" name="フローチャート : 判断 746"/>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48" name="テキスト ボックス 747"/>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5"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8" name="円/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9" name="テキスト ボックス 75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0" name="円/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1" name="テキスト ボックス 76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77" name="テキスト ボックス 776"/>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79" name="テキスト ボックス 778"/>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81" name="テキスト ボックス 780"/>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83" name="テキスト ボックス 782"/>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85" name="テキスト ボックス 784"/>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89" name="直線コネクタ 788"/>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0"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2"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4" name="直線コネクタ 79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795"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6" name="フローチャート : 判断 795"/>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7" name="直線コネクタ 79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798" name="フローチャート : 判断 797"/>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9" name="テキスト ボックス 79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0" name="直線コネクタ 79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01" name="フローチャート : 判断 800"/>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2" name="テキスト ボックス 801"/>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3" name="直線コネクタ 80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04" name="フローチャート : 判断 803"/>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5" name="テキスト ボックス 804"/>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06" name="フローチャート : 判断 805"/>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07" name="テキスト ボックス 806"/>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円/楕円 81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14"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5" name="円/楕円 81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16" name="テキスト ボックス 815"/>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7" name="円/楕円 81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18" name="テキスト ボックス 817"/>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9" name="円/楕円 81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0" name="テキスト ボックス 819"/>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1" name="円/楕円 82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2" name="テキスト ボックス 82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●議会費は、議員人件費が増となり、</a:t>
          </a:r>
          <a:r>
            <a:rPr kumimoji="1" lang="ja-JP" altLang="ja-JP" sz="1100">
              <a:solidFill>
                <a:schemeClr val="dk1"/>
              </a:solidFill>
              <a:effectLst/>
              <a:latin typeface="+mn-lt"/>
              <a:ea typeface="+mn-ea"/>
              <a:cs typeface="+mn-cs"/>
            </a:rPr>
            <a:t>全国・大阪府・類似団体平均のいずれにおいても上回る結果とな</a:t>
          </a:r>
          <a:r>
            <a:rPr kumimoji="1" lang="ja-JP" altLang="en-US" sz="1100">
              <a:solidFill>
                <a:schemeClr val="dk1"/>
              </a:solidFill>
              <a:effectLst/>
              <a:latin typeface="+mn-lt"/>
              <a:ea typeface="+mn-ea"/>
              <a:cs typeface="+mn-cs"/>
            </a:rPr>
            <a:t>った。</a:t>
          </a:r>
          <a:r>
            <a:rPr kumimoji="1" lang="ja-JP" altLang="en-US" sz="1100">
              <a:latin typeface="ＭＳ Ｐゴシック"/>
            </a:rPr>
            <a:t>　●総務費は、人件費の増加や国勢調査事業の増などにより平成</a:t>
          </a:r>
          <a:r>
            <a:rPr kumimoji="1" lang="en-US" altLang="ja-JP" sz="1100">
              <a:latin typeface="ＭＳ Ｐゴシック"/>
            </a:rPr>
            <a:t>26</a:t>
          </a:r>
          <a:r>
            <a:rPr kumimoji="1" lang="ja-JP" altLang="en-US" sz="1100">
              <a:latin typeface="ＭＳ Ｐゴシック"/>
            </a:rPr>
            <a:t>年度に比べ増加となり、府平均を上回った。</a:t>
          </a:r>
          <a:endParaRPr kumimoji="1" lang="en-US" altLang="ja-JP" sz="1100">
            <a:latin typeface="ＭＳ Ｐゴシック"/>
          </a:endParaRPr>
        </a:p>
        <a:p>
          <a:r>
            <a:rPr kumimoji="1" lang="ja-JP" altLang="en-US" sz="1100">
              <a:latin typeface="ＭＳ Ｐゴシック"/>
            </a:rPr>
            <a:t>●民生費については、性質別分析でも記載のとおり、障がい者総合支援給付費などの扶助費が増加している点や国民健康保険事業への繰出金の増加が要因である。今後も増加が見込まれる。大阪府平均に比べると低い結果となった。　</a:t>
          </a:r>
          <a:endParaRPr kumimoji="1" lang="en-US" altLang="ja-JP" sz="1100">
            <a:latin typeface="ＭＳ Ｐゴシック"/>
          </a:endParaRPr>
        </a:p>
        <a:p>
          <a:r>
            <a:rPr kumimoji="1" lang="ja-JP" altLang="en-US" sz="1100">
              <a:latin typeface="ＭＳ Ｐゴシック"/>
            </a:rPr>
            <a:t>●衛生費は平成</a:t>
          </a:r>
          <a:r>
            <a:rPr kumimoji="1" lang="en-US" altLang="ja-JP" sz="1100">
              <a:latin typeface="ＭＳ Ｐゴシック"/>
            </a:rPr>
            <a:t>27</a:t>
          </a:r>
          <a:r>
            <a:rPr kumimoji="1" lang="ja-JP" altLang="en-US" sz="1100">
              <a:latin typeface="ＭＳ Ｐゴシック"/>
            </a:rPr>
            <a:t>年度は主に病院事業会計繰出金事業の増が要因で全国・大阪府・類似団体平均のいずれも上回った。　●土木費は、南海中央線街路事業の減となり、Ｈ</a:t>
          </a:r>
          <a:r>
            <a:rPr kumimoji="1" lang="en-US" altLang="ja-JP" sz="1100">
              <a:latin typeface="ＭＳ Ｐゴシック"/>
            </a:rPr>
            <a:t>26</a:t>
          </a:r>
          <a:r>
            <a:rPr kumimoji="1" lang="ja-JP" altLang="en-US" sz="1100">
              <a:latin typeface="ＭＳ Ｐゴシック"/>
            </a:rPr>
            <a:t>年度に比べると減少したが、大阪府・類似団体平均よりは上回った。</a:t>
          </a:r>
          <a:endParaRPr kumimoji="1" lang="en-US" altLang="ja-JP" sz="1100">
            <a:latin typeface="ＭＳ Ｐゴシック"/>
          </a:endParaRPr>
        </a:p>
        <a:p>
          <a:r>
            <a:rPr kumimoji="1" lang="ja-JP" altLang="en-US" sz="1100">
              <a:latin typeface="ＭＳ Ｐゴシック"/>
            </a:rPr>
            <a:t>●教育費は全国・大阪府・類似団体平均のいずれも下回っているが、今後施設の老朽化による改修等もあり、コストが上昇することが見込まれる。　●公債費については、</a:t>
          </a:r>
          <a:r>
            <a:rPr kumimoji="1" lang="ja-JP" altLang="ja-JP" sz="1100">
              <a:solidFill>
                <a:schemeClr val="dk1"/>
              </a:solidFill>
              <a:effectLst/>
              <a:latin typeface="+mn-lt"/>
              <a:ea typeface="+mn-ea"/>
              <a:cs typeface="+mn-cs"/>
            </a:rPr>
            <a:t>ゆるやかに減少しているものの、類似団体平均を上回っており、依然として高い水準となっている</a:t>
          </a:r>
          <a:r>
            <a:rPr kumimoji="1" lang="ja-JP" altLang="en-US" sz="1100">
              <a:solidFill>
                <a:schemeClr val="dk1"/>
              </a:solidFill>
              <a:effectLst/>
              <a:latin typeface="+mn-lt"/>
              <a:ea typeface="+mn-ea"/>
              <a:cs typeface="+mn-cs"/>
            </a:rPr>
            <a:t>。</a:t>
          </a:r>
          <a:endParaRPr kumimoji="1" lang="ja-JP" altLang="en-US" sz="11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大阪府泉大津市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本市は平成</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年度普通会計決算で実質赤字を計上し、平成</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年度決算で準用再建団体に転落寸前となった。その後、平成</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年度では黒字に転換し、以後</a:t>
          </a:r>
          <a:r>
            <a:rPr lang="en-US" altLang="ja-JP" sz="1100">
              <a:solidFill>
                <a:schemeClr val="dk1"/>
              </a:solidFill>
              <a:effectLst/>
              <a:latin typeface="+mn-lt"/>
              <a:ea typeface="+mn-ea"/>
              <a:cs typeface="+mn-cs"/>
            </a:rPr>
            <a:t>12</a:t>
          </a:r>
          <a:r>
            <a:rPr lang="ja-JP" altLang="en-US" sz="1100">
              <a:solidFill>
                <a:schemeClr val="dk1"/>
              </a:solidFill>
              <a:effectLst/>
              <a:latin typeface="+mn-lt"/>
              <a:ea typeface="+mn-ea"/>
              <a:cs typeface="+mn-cs"/>
            </a:rPr>
            <a:t>年連続</a:t>
          </a:r>
          <a:r>
            <a:rPr lang="ja-JP" altLang="ja-JP" sz="1100">
              <a:solidFill>
                <a:schemeClr val="dk1"/>
              </a:solidFill>
              <a:effectLst/>
              <a:latin typeface="+mn-lt"/>
              <a:ea typeface="+mn-ea"/>
              <a:cs typeface="+mn-cs"/>
            </a:rPr>
            <a:t>黒字を堅持している。一方、平成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に「地方公共団体の財政の健全化に関する法律」が全面施行され、一般会計だけでなく、特別会計・企業会計を含めた市全体の収支で、財政の健全度合いをはかることとなった。これにより、特別会計・企業会計で実質赤字（資金不足）を抱える会計について、実質赤字（資金不足）を縮小させつつ、一般会計等が赤字とならないような財政運営を行っているところである。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年度は、実質収支比率</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％の黒字を計上しており、今後も引き続き黒字を堅持するよう財政運営に努めるものである。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大阪府泉大津市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連結実質赤字については、平成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決算において赤字の解消を果たしたところである。しかし、これは一般会計等の黒字や水道事業会計の資金剰余によるところが大きく、駐車場事業特別会計・国民健康保険事業特別会計では未だ赤字（資金不足）を計上しているところである。　</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年度決算においては、</a:t>
          </a:r>
          <a:r>
            <a:rPr lang="ja-JP" altLang="en-US" sz="1100" b="0" i="0" baseline="0">
              <a:solidFill>
                <a:schemeClr val="dk1"/>
              </a:solidFill>
              <a:effectLst/>
              <a:latin typeface="+mn-lt"/>
              <a:ea typeface="+mn-ea"/>
              <a:cs typeface="+mn-cs"/>
            </a:rPr>
            <a:t>一般会計からの追加の繰出を実施したことにより、病院事業</a:t>
          </a:r>
          <a:r>
            <a:rPr lang="ja-JP" altLang="ja-JP" sz="1100" b="0" i="0" baseline="0">
              <a:solidFill>
                <a:schemeClr val="dk1"/>
              </a:solidFill>
              <a:effectLst/>
              <a:latin typeface="+mn-lt"/>
              <a:ea typeface="+mn-ea"/>
              <a:cs typeface="+mn-cs"/>
            </a:rPr>
            <a:t>会計が黒字を計上したほか、駐車場事業特別会計・病院事業会計について</a:t>
          </a:r>
          <a:r>
            <a:rPr lang="ja-JP" altLang="en-US" sz="1100" b="0" i="0" baseline="0">
              <a:solidFill>
                <a:schemeClr val="dk1"/>
              </a:solidFill>
              <a:effectLst/>
              <a:latin typeface="+mn-lt"/>
              <a:ea typeface="+mn-ea"/>
              <a:cs typeface="+mn-cs"/>
            </a:rPr>
            <a:t>Ｈ</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年度に比べそれぞれ</a:t>
          </a:r>
          <a:r>
            <a:rPr lang="ja-JP" altLang="ja-JP" sz="1100" b="0" i="0" baseline="0">
              <a:solidFill>
                <a:schemeClr val="dk1"/>
              </a:solidFill>
              <a:effectLst/>
              <a:latin typeface="+mn-lt"/>
              <a:ea typeface="+mn-ea"/>
              <a:cs typeface="+mn-cs"/>
            </a:rPr>
            <a:t>赤字額が縮小しているが、引き続き各会計における健全化の取組を行うとともに、国民健康保険事業特別会計についても、平成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年度からの制度改正に備え赤字を解消するべく、一般会計からの繰出を計画的に行い、全会計の黒字化を果たすよう努めるものである。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zaiseijyoukyoushiryoushuutuikayoushi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194</v>
          </cell>
          <cell r="L73">
            <v>173.5</v>
          </cell>
          <cell r="M73">
            <v>159.1</v>
          </cell>
          <cell r="N73">
            <v>155.69999999999999</v>
          </cell>
          <cell r="O73">
            <v>138.80000000000001</v>
          </cell>
        </row>
        <row r="75">
          <cell r="K75">
            <v>18.7</v>
          </cell>
          <cell r="L75">
            <v>18.5</v>
          </cell>
          <cell r="M75">
            <v>18.5</v>
          </cell>
          <cell r="N75">
            <v>19.100000000000001</v>
          </cell>
          <cell r="O75">
            <v>18.2</v>
          </cell>
        </row>
        <row r="77">
          <cell r="G77" t="str">
            <v>類似団体内平均値</v>
          </cell>
          <cell r="K77">
            <v>69.2</v>
          </cell>
          <cell r="L77">
            <v>58.2</v>
          </cell>
          <cell r="M77">
            <v>50.3</v>
          </cell>
          <cell r="N77">
            <v>45.9</v>
          </cell>
          <cell r="O77">
            <v>33.6</v>
          </cell>
        </row>
        <row r="79">
          <cell r="K79">
            <v>11.1</v>
          </cell>
          <cell r="L79">
            <v>10.3</v>
          </cell>
          <cell r="M79">
            <v>9.6</v>
          </cell>
          <cell r="N79">
            <v>8.8000000000000007</v>
          </cell>
          <cell r="O79">
            <v>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Q34" workbookViewId="0">
      <selection activeCell="BG34" sqref="BG34:BU34"/>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29434896</v>
      </c>
      <c r="BO4" s="349"/>
      <c r="BP4" s="349"/>
      <c r="BQ4" s="349"/>
      <c r="BR4" s="349"/>
      <c r="BS4" s="349"/>
      <c r="BT4" s="349"/>
      <c r="BU4" s="350"/>
      <c r="BV4" s="348">
        <v>29209632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1.8</v>
      </c>
      <c r="CU4" s="355"/>
      <c r="CV4" s="355"/>
      <c r="CW4" s="355"/>
      <c r="CX4" s="355"/>
      <c r="CY4" s="355"/>
      <c r="CZ4" s="355"/>
      <c r="DA4" s="356"/>
      <c r="DB4" s="354">
        <v>2.2000000000000002</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29094160</v>
      </c>
      <c r="BO5" s="386"/>
      <c r="BP5" s="386"/>
      <c r="BQ5" s="386"/>
      <c r="BR5" s="386"/>
      <c r="BS5" s="386"/>
      <c r="BT5" s="386"/>
      <c r="BU5" s="387"/>
      <c r="BV5" s="385">
        <v>28774955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97.7</v>
      </c>
      <c r="CU5" s="383"/>
      <c r="CV5" s="383"/>
      <c r="CW5" s="383"/>
      <c r="CX5" s="383"/>
      <c r="CY5" s="383"/>
      <c r="CZ5" s="383"/>
      <c r="DA5" s="384"/>
      <c r="DB5" s="382">
        <v>98.7</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340736</v>
      </c>
      <c r="BO6" s="386"/>
      <c r="BP6" s="386"/>
      <c r="BQ6" s="386"/>
      <c r="BR6" s="386"/>
      <c r="BS6" s="386"/>
      <c r="BT6" s="386"/>
      <c r="BU6" s="387"/>
      <c r="BV6" s="385">
        <v>434677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105.6</v>
      </c>
      <c r="CU6" s="423"/>
      <c r="CV6" s="423"/>
      <c r="CW6" s="423"/>
      <c r="CX6" s="423"/>
      <c r="CY6" s="423"/>
      <c r="CZ6" s="423"/>
      <c r="DA6" s="424"/>
      <c r="DB6" s="422">
        <v>108.2</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78</v>
      </c>
      <c r="AV7" s="418"/>
      <c r="AW7" s="418"/>
      <c r="AX7" s="418"/>
      <c r="AY7" s="419" t="s">
        <v>89</v>
      </c>
      <c r="AZ7" s="420"/>
      <c r="BA7" s="420"/>
      <c r="BB7" s="420"/>
      <c r="BC7" s="420"/>
      <c r="BD7" s="420"/>
      <c r="BE7" s="420"/>
      <c r="BF7" s="420"/>
      <c r="BG7" s="420"/>
      <c r="BH7" s="420"/>
      <c r="BI7" s="420"/>
      <c r="BJ7" s="420"/>
      <c r="BK7" s="420"/>
      <c r="BL7" s="420"/>
      <c r="BM7" s="421"/>
      <c r="BN7" s="385">
        <v>36339</v>
      </c>
      <c r="BO7" s="386"/>
      <c r="BP7" s="386"/>
      <c r="BQ7" s="386"/>
      <c r="BR7" s="386"/>
      <c r="BS7" s="386"/>
      <c r="BT7" s="386"/>
      <c r="BU7" s="387"/>
      <c r="BV7" s="385">
        <v>64143</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16875907</v>
      </c>
      <c r="CU7" s="386"/>
      <c r="CV7" s="386"/>
      <c r="CW7" s="386"/>
      <c r="CX7" s="386"/>
      <c r="CY7" s="386"/>
      <c r="CZ7" s="386"/>
      <c r="DA7" s="387"/>
      <c r="DB7" s="385">
        <v>16546415</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304397</v>
      </c>
      <c r="BO8" s="386"/>
      <c r="BP8" s="386"/>
      <c r="BQ8" s="386"/>
      <c r="BR8" s="386"/>
      <c r="BS8" s="386"/>
      <c r="BT8" s="386"/>
      <c r="BU8" s="387"/>
      <c r="BV8" s="385">
        <v>370534</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0.71</v>
      </c>
      <c r="CU8" s="426"/>
      <c r="CV8" s="426"/>
      <c r="CW8" s="426"/>
      <c r="CX8" s="426"/>
      <c r="CY8" s="426"/>
      <c r="CZ8" s="426"/>
      <c r="DA8" s="427"/>
      <c r="DB8" s="425">
        <v>0.7</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75897</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78</v>
      </c>
      <c r="AV9" s="418"/>
      <c r="AW9" s="418"/>
      <c r="AX9" s="418"/>
      <c r="AY9" s="419" t="s">
        <v>99</v>
      </c>
      <c r="AZ9" s="420"/>
      <c r="BA9" s="420"/>
      <c r="BB9" s="420"/>
      <c r="BC9" s="420"/>
      <c r="BD9" s="420"/>
      <c r="BE9" s="420"/>
      <c r="BF9" s="420"/>
      <c r="BG9" s="420"/>
      <c r="BH9" s="420"/>
      <c r="BI9" s="420"/>
      <c r="BJ9" s="420"/>
      <c r="BK9" s="420"/>
      <c r="BL9" s="420"/>
      <c r="BM9" s="421"/>
      <c r="BN9" s="385">
        <v>-66137</v>
      </c>
      <c r="BO9" s="386"/>
      <c r="BP9" s="386"/>
      <c r="BQ9" s="386"/>
      <c r="BR9" s="386"/>
      <c r="BS9" s="386"/>
      <c r="BT9" s="386"/>
      <c r="BU9" s="387"/>
      <c r="BV9" s="385">
        <v>60006</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15.2</v>
      </c>
      <c r="CU9" s="383"/>
      <c r="CV9" s="383"/>
      <c r="CW9" s="383"/>
      <c r="CX9" s="383"/>
      <c r="CY9" s="383"/>
      <c r="CZ9" s="383"/>
      <c r="DA9" s="384"/>
      <c r="DB9" s="382">
        <v>17.7</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77548</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642126</v>
      </c>
      <c r="BO10" s="386"/>
      <c r="BP10" s="386"/>
      <c r="BQ10" s="386"/>
      <c r="BR10" s="386"/>
      <c r="BS10" s="386"/>
      <c r="BT10" s="386"/>
      <c r="BU10" s="387"/>
      <c r="BV10" s="385">
        <v>155503</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78</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x14ac:dyDescent="0.15">
      <c r="A12" s="138"/>
      <c r="B12" s="445" t="s">
        <v>112</v>
      </c>
      <c r="C12" s="446"/>
      <c r="D12" s="446"/>
      <c r="E12" s="446"/>
      <c r="F12" s="446"/>
      <c r="G12" s="446"/>
      <c r="H12" s="446"/>
      <c r="I12" s="446"/>
      <c r="J12" s="446"/>
      <c r="K12" s="447"/>
      <c r="L12" s="454" t="s">
        <v>113</v>
      </c>
      <c r="M12" s="455"/>
      <c r="N12" s="455"/>
      <c r="O12" s="455"/>
      <c r="P12" s="455"/>
      <c r="Q12" s="456"/>
      <c r="R12" s="457">
        <v>75910</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700000</v>
      </c>
      <c r="BO12" s="386"/>
      <c r="BP12" s="386"/>
      <c r="BQ12" s="386"/>
      <c r="BR12" s="386"/>
      <c r="BS12" s="386"/>
      <c r="BT12" s="386"/>
      <c r="BU12" s="387"/>
      <c r="BV12" s="385">
        <v>200350</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121</v>
      </c>
      <c r="N13" s="474"/>
      <c r="O13" s="474"/>
      <c r="P13" s="474"/>
      <c r="Q13" s="475"/>
      <c r="R13" s="466">
        <v>74697</v>
      </c>
      <c r="S13" s="467"/>
      <c r="T13" s="467"/>
      <c r="U13" s="467"/>
      <c r="V13" s="468"/>
      <c r="W13" s="401" t="s">
        <v>122</v>
      </c>
      <c r="X13" s="402"/>
      <c r="Y13" s="402"/>
      <c r="Z13" s="402"/>
      <c r="AA13" s="402"/>
      <c r="AB13" s="392"/>
      <c r="AC13" s="436">
        <v>90</v>
      </c>
      <c r="AD13" s="437"/>
      <c r="AE13" s="437"/>
      <c r="AF13" s="437"/>
      <c r="AG13" s="476"/>
      <c r="AH13" s="436">
        <v>76</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-124011</v>
      </c>
      <c r="BO13" s="386"/>
      <c r="BP13" s="386"/>
      <c r="BQ13" s="386"/>
      <c r="BR13" s="386"/>
      <c r="BS13" s="386"/>
      <c r="BT13" s="386"/>
      <c r="BU13" s="387"/>
      <c r="BV13" s="385">
        <v>15159</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18.2</v>
      </c>
      <c r="CU13" s="383"/>
      <c r="CV13" s="383"/>
      <c r="CW13" s="383"/>
      <c r="CX13" s="383"/>
      <c r="CY13" s="383"/>
      <c r="CZ13" s="383"/>
      <c r="DA13" s="384"/>
      <c r="DB13" s="382">
        <v>19.100000000000001</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76263</v>
      </c>
      <c r="S14" s="467"/>
      <c r="T14" s="467"/>
      <c r="U14" s="467"/>
      <c r="V14" s="468"/>
      <c r="W14" s="375"/>
      <c r="X14" s="376"/>
      <c r="Y14" s="376"/>
      <c r="Z14" s="376"/>
      <c r="AA14" s="376"/>
      <c r="AB14" s="365"/>
      <c r="AC14" s="469">
        <v>0.3</v>
      </c>
      <c r="AD14" s="470"/>
      <c r="AE14" s="470"/>
      <c r="AF14" s="470"/>
      <c r="AG14" s="471"/>
      <c r="AH14" s="469">
        <v>0.2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138.80000000000001</v>
      </c>
      <c r="CU14" s="481"/>
      <c r="CV14" s="481"/>
      <c r="CW14" s="481"/>
      <c r="CX14" s="481"/>
      <c r="CY14" s="481"/>
      <c r="CZ14" s="481"/>
      <c r="DA14" s="482"/>
      <c r="DB14" s="480">
        <v>155.69999999999999</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121</v>
      </c>
      <c r="N15" s="474"/>
      <c r="O15" s="474"/>
      <c r="P15" s="474"/>
      <c r="Q15" s="475"/>
      <c r="R15" s="466">
        <v>75056</v>
      </c>
      <c r="S15" s="467"/>
      <c r="T15" s="467"/>
      <c r="U15" s="467"/>
      <c r="V15" s="468"/>
      <c r="W15" s="401" t="s">
        <v>129</v>
      </c>
      <c r="X15" s="402"/>
      <c r="Y15" s="402"/>
      <c r="Z15" s="402"/>
      <c r="AA15" s="402"/>
      <c r="AB15" s="392"/>
      <c r="AC15" s="436">
        <v>7884</v>
      </c>
      <c r="AD15" s="437"/>
      <c r="AE15" s="437"/>
      <c r="AF15" s="437"/>
      <c r="AG15" s="476"/>
      <c r="AH15" s="436">
        <v>9512</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9294593</v>
      </c>
      <c r="BO15" s="349"/>
      <c r="BP15" s="349"/>
      <c r="BQ15" s="349"/>
      <c r="BR15" s="349"/>
      <c r="BS15" s="349"/>
      <c r="BT15" s="349"/>
      <c r="BU15" s="350"/>
      <c r="BV15" s="348">
        <v>8798174</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25.6</v>
      </c>
      <c r="AD16" s="470"/>
      <c r="AE16" s="470"/>
      <c r="AF16" s="470"/>
      <c r="AG16" s="471"/>
      <c r="AH16" s="469">
        <v>27.7</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12955230</v>
      </c>
      <c r="BO16" s="386"/>
      <c r="BP16" s="386"/>
      <c r="BQ16" s="386"/>
      <c r="BR16" s="386"/>
      <c r="BS16" s="386"/>
      <c r="BT16" s="386"/>
      <c r="BU16" s="387"/>
      <c r="BV16" s="385">
        <v>12465698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22790</v>
      </c>
      <c r="AD17" s="437"/>
      <c r="AE17" s="437"/>
      <c r="AF17" s="437"/>
      <c r="AG17" s="476"/>
      <c r="AH17" s="436">
        <v>24221</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11906818</v>
      </c>
      <c r="BO17" s="386"/>
      <c r="BP17" s="386"/>
      <c r="BQ17" s="386"/>
      <c r="BR17" s="386"/>
      <c r="BS17" s="386"/>
      <c r="BT17" s="386"/>
      <c r="BU17" s="387"/>
      <c r="BV17" s="385">
        <v>11390669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138</v>
      </c>
      <c r="C18" s="428"/>
      <c r="D18" s="428"/>
      <c r="E18" s="497"/>
      <c r="F18" s="497"/>
      <c r="G18" s="497"/>
      <c r="H18" s="497"/>
      <c r="I18" s="497"/>
      <c r="J18" s="497"/>
      <c r="K18" s="497"/>
      <c r="L18" s="498">
        <v>14.31</v>
      </c>
      <c r="M18" s="498"/>
      <c r="N18" s="498"/>
      <c r="O18" s="498"/>
      <c r="P18" s="498"/>
      <c r="Q18" s="498"/>
      <c r="R18" s="499"/>
      <c r="S18" s="499"/>
      <c r="T18" s="499"/>
      <c r="U18" s="499"/>
      <c r="V18" s="500"/>
      <c r="W18" s="403"/>
      <c r="X18" s="404"/>
      <c r="Y18" s="404"/>
      <c r="Z18" s="404"/>
      <c r="AA18" s="404"/>
      <c r="AB18" s="395"/>
      <c r="AC18" s="501">
        <v>74.099999999999994</v>
      </c>
      <c r="AD18" s="502"/>
      <c r="AE18" s="502"/>
      <c r="AF18" s="502"/>
      <c r="AG18" s="503"/>
      <c r="AH18" s="501">
        <v>70.599999999999994</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17031747</v>
      </c>
      <c r="BO18" s="386"/>
      <c r="BP18" s="386"/>
      <c r="BQ18" s="386"/>
      <c r="BR18" s="386"/>
      <c r="BS18" s="386"/>
      <c r="BT18" s="386"/>
      <c r="BU18" s="387"/>
      <c r="BV18" s="385">
        <v>16766778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140</v>
      </c>
      <c r="C19" s="428"/>
      <c r="D19" s="428"/>
      <c r="E19" s="497"/>
      <c r="F19" s="497"/>
      <c r="G19" s="497"/>
      <c r="H19" s="497"/>
      <c r="I19" s="497"/>
      <c r="J19" s="497"/>
      <c r="K19" s="497"/>
      <c r="L19" s="505">
        <v>5304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20406457</v>
      </c>
      <c r="BO19" s="386"/>
      <c r="BP19" s="386"/>
      <c r="BQ19" s="386"/>
      <c r="BR19" s="386"/>
      <c r="BS19" s="386"/>
      <c r="BT19" s="386"/>
      <c r="BU19" s="387"/>
      <c r="BV19" s="385">
        <v>19206659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142</v>
      </c>
      <c r="C20" s="428"/>
      <c r="D20" s="428"/>
      <c r="E20" s="497"/>
      <c r="F20" s="497"/>
      <c r="G20" s="497"/>
      <c r="H20" s="497"/>
      <c r="I20" s="497"/>
      <c r="J20" s="497"/>
      <c r="K20" s="497"/>
      <c r="L20" s="505">
        <v>31090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30675793</v>
      </c>
      <c r="BO23" s="386"/>
      <c r="BP23" s="386"/>
      <c r="BQ23" s="386"/>
      <c r="BR23" s="386"/>
      <c r="BS23" s="386"/>
      <c r="BT23" s="386"/>
      <c r="BU23" s="387"/>
      <c r="BV23" s="385">
        <v>31477957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151</v>
      </c>
      <c r="F24" s="415"/>
      <c r="G24" s="415"/>
      <c r="H24" s="415"/>
      <c r="I24" s="415"/>
      <c r="J24" s="415"/>
      <c r="K24" s="416"/>
      <c r="L24" s="436">
        <v>1</v>
      </c>
      <c r="M24" s="437"/>
      <c r="N24" s="437"/>
      <c r="O24" s="437"/>
      <c r="P24" s="476"/>
      <c r="Q24" s="436">
        <v>8010</v>
      </c>
      <c r="R24" s="437"/>
      <c r="S24" s="437"/>
      <c r="T24" s="437"/>
      <c r="U24" s="437"/>
      <c r="V24" s="476"/>
      <c r="W24" s="531"/>
      <c r="X24" s="519"/>
      <c r="Y24" s="520"/>
      <c r="Z24" s="435" t="s">
        <v>152</v>
      </c>
      <c r="AA24" s="415"/>
      <c r="AB24" s="415"/>
      <c r="AC24" s="415"/>
      <c r="AD24" s="415"/>
      <c r="AE24" s="415"/>
      <c r="AF24" s="415"/>
      <c r="AG24" s="416"/>
      <c r="AH24" s="436">
        <v>387</v>
      </c>
      <c r="AI24" s="437"/>
      <c r="AJ24" s="437"/>
      <c r="AK24" s="437"/>
      <c r="AL24" s="476"/>
      <c r="AM24" s="436">
        <v>1118043</v>
      </c>
      <c r="AN24" s="437"/>
      <c r="AO24" s="437"/>
      <c r="AP24" s="437"/>
      <c r="AQ24" s="437"/>
      <c r="AR24" s="476"/>
      <c r="AS24" s="436">
        <v>2889</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20769987</v>
      </c>
      <c r="BO24" s="386"/>
      <c r="BP24" s="386"/>
      <c r="BQ24" s="386"/>
      <c r="BR24" s="386"/>
      <c r="BS24" s="386"/>
      <c r="BT24" s="386"/>
      <c r="BU24" s="387"/>
      <c r="BV24" s="385">
        <v>20326651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154</v>
      </c>
      <c r="F25" s="415"/>
      <c r="G25" s="415"/>
      <c r="H25" s="415"/>
      <c r="I25" s="415"/>
      <c r="J25" s="415"/>
      <c r="K25" s="416"/>
      <c r="L25" s="436">
        <v>1</v>
      </c>
      <c r="M25" s="437"/>
      <c r="N25" s="437"/>
      <c r="O25" s="437"/>
      <c r="P25" s="476"/>
      <c r="Q25" s="436">
        <v>7110</v>
      </c>
      <c r="R25" s="437"/>
      <c r="S25" s="437"/>
      <c r="T25" s="437"/>
      <c r="U25" s="437"/>
      <c r="V25" s="476"/>
      <c r="W25" s="531"/>
      <c r="X25" s="519"/>
      <c r="Y25" s="520"/>
      <c r="Z25" s="435" t="s">
        <v>155</v>
      </c>
      <c r="AA25" s="415"/>
      <c r="AB25" s="415"/>
      <c r="AC25" s="415"/>
      <c r="AD25" s="415"/>
      <c r="AE25" s="415"/>
      <c r="AF25" s="415"/>
      <c r="AG25" s="416"/>
      <c r="AH25" s="436">
        <v>84</v>
      </c>
      <c r="AI25" s="437"/>
      <c r="AJ25" s="437"/>
      <c r="AK25" s="437"/>
      <c r="AL25" s="476"/>
      <c r="AM25" s="436">
        <v>228564</v>
      </c>
      <c r="AN25" s="437"/>
      <c r="AO25" s="437"/>
      <c r="AP25" s="437"/>
      <c r="AQ25" s="437"/>
      <c r="AR25" s="476"/>
      <c r="AS25" s="436">
        <v>2721</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5505912</v>
      </c>
      <c r="BO25" s="349"/>
      <c r="BP25" s="349"/>
      <c r="BQ25" s="349"/>
      <c r="BR25" s="349"/>
      <c r="BS25" s="349"/>
      <c r="BT25" s="349"/>
      <c r="BU25" s="350"/>
      <c r="BV25" s="348">
        <v>5486450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157</v>
      </c>
      <c r="F26" s="415"/>
      <c r="G26" s="415"/>
      <c r="H26" s="415"/>
      <c r="I26" s="415"/>
      <c r="J26" s="415"/>
      <c r="K26" s="416"/>
      <c r="L26" s="436">
        <v>1</v>
      </c>
      <c r="M26" s="437"/>
      <c r="N26" s="437"/>
      <c r="O26" s="437"/>
      <c r="P26" s="476"/>
      <c r="Q26" s="436">
        <v>6440</v>
      </c>
      <c r="R26" s="437"/>
      <c r="S26" s="437"/>
      <c r="T26" s="437"/>
      <c r="U26" s="437"/>
      <c r="V26" s="476"/>
      <c r="W26" s="531"/>
      <c r="X26" s="519"/>
      <c r="Y26" s="520"/>
      <c r="Z26" s="435" t="s">
        <v>158</v>
      </c>
      <c r="AA26" s="541"/>
      <c r="AB26" s="541"/>
      <c r="AC26" s="541"/>
      <c r="AD26" s="541"/>
      <c r="AE26" s="541"/>
      <c r="AF26" s="541"/>
      <c r="AG26" s="542"/>
      <c r="AH26" s="436">
        <v>19</v>
      </c>
      <c r="AI26" s="437"/>
      <c r="AJ26" s="437"/>
      <c r="AK26" s="437"/>
      <c r="AL26" s="476"/>
      <c r="AM26" s="436">
        <v>58330</v>
      </c>
      <c r="AN26" s="437"/>
      <c r="AO26" s="437"/>
      <c r="AP26" s="437"/>
      <c r="AQ26" s="437"/>
      <c r="AR26" s="476"/>
      <c r="AS26" s="436">
        <v>3070</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v>33804</v>
      </c>
      <c r="BO26" s="386"/>
      <c r="BP26" s="386"/>
      <c r="BQ26" s="386"/>
      <c r="BR26" s="386"/>
      <c r="BS26" s="386"/>
      <c r="BT26" s="386"/>
      <c r="BU26" s="387"/>
      <c r="BV26" s="385">
        <v>52412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160</v>
      </c>
      <c r="F27" s="415"/>
      <c r="G27" s="415"/>
      <c r="H27" s="415"/>
      <c r="I27" s="415"/>
      <c r="J27" s="415"/>
      <c r="K27" s="416"/>
      <c r="L27" s="436">
        <v>1</v>
      </c>
      <c r="M27" s="437"/>
      <c r="N27" s="437"/>
      <c r="O27" s="437"/>
      <c r="P27" s="476"/>
      <c r="Q27" s="436">
        <v>6100</v>
      </c>
      <c r="R27" s="437"/>
      <c r="S27" s="437"/>
      <c r="T27" s="437"/>
      <c r="U27" s="437"/>
      <c r="V27" s="476"/>
      <c r="W27" s="531"/>
      <c r="X27" s="519"/>
      <c r="Y27" s="520"/>
      <c r="Z27" s="435" t="s">
        <v>161</v>
      </c>
      <c r="AA27" s="415"/>
      <c r="AB27" s="415"/>
      <c r="AC27" s="415"/>
      <c r="AD27" s="415"/>
      <c r="AE27" s="415"/>
      <c r="AF27" s="415"/>
      <c r="AG27" s="416"/>
      <c r="AH27" s="436">
        <v>37</v>
      </c>
      <c r="AI27" s="437"/>
      <c r="AJ27" s="437"/>
      <c r="AK27" s="437"/>
      <c r="AL27" s="476"/>
      <c r="AM27" s="436">
        <v>115323</v>
      </c>
      <c r="AN27" s="437"/>
      <c r="AO27" s="437"/>
      <c r="AP27" s="437"/>
      <c r="AQ27" s="437"/>
      <c r="AR27" s="476"/>
      <c r="AS27" s="436">
        <v>3117</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t="s">
        <v>120</v>
      </c>
      <c r="BO27" s="555"/>
      <c r="BP27" s="555"/>
      <c r="BQ27" s="555"/>
      <c r="BR27" s="555"/>
      <c r="BS27" s="555"/>
      <c r="BT27" s="555"/>
      <c r="BU27" s="556"/>
      <c r="BV27" s="554" t="s">
        <v>120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163</v>
      </c>
      <c r="F28" s="415"/>
      <c r="G28" s="415"/>
      <c r="H28" s="415"/>
      <c r="I28" s="415"/>
      <c r="J28" s="415"/>
      <c r="K28" s="416"/>
      <c r="L28" s="436">
        <v>1</v>
      </c>
      <c r="M28" s="437"/>
      <c r="N28" s="437"/>
      <c r="O28" s="437"/>
      <c r="P28" s="476"/>
      <c r="Q28" s="436">
        <v>5800</v>
      </c>
      <c r="R28" s="437"/>
      <c r="S28" s="437"/>
      <c r="T28" s="437"/>
      <c r="U28" s="437"/>
      <c r="V28" s="476"/>
      <c r="W28" s="531"/>
      <c r="X28" s="519"/>
      <c r="Y28" s="520"/>
      <c r="Z28" s="435" t="s">
        <v>164</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912379</v>
      </c>
      <c r="BO28" s="349"/>
      <c r="BP28" s="349"/>
      <c r="BQ28" s="349"/>
      <c r="BR28" s="349"/>
      <c r="BS28" s="349"/>
      <c r="BT28" s="349"/>
      <c r="BU28" s="350"/>
      <c r="BV28" s="348">
        <v>970253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167</v>
      </c>
      <c r="F29" s="415"/>
      <c r="G29" s="415"/>
      <c r="H29" s="415"/>
      <c r="I29" s="415"/>
      <c r="J29" s="415"/>
      <c r="K29" s="416"/>
      <c r="L29" s="436">
        <v>15</v>
      </c>
      <c r="M29" s="437"/>
      <c r="N29" s="437"/>
      <c r="O29" s="437"/>
      <c r="P29" s="476"/>
      <c r="Q29" s="436">
        <v>5500</v>
      </c>
      <c r="R29" s="437"/>
      <c r="S29" s="437"/>
      <c r="T29" s="437"/>
      <c r="U29" s="437"/>
      <c r="V29" s="476"/>
      <c r="W29" s="532"/>
      <c r="X29" s="533"/>
      <c r="Y29" s="534"/>
      <c r="Z29" s="435" t="s">
        <v>168</v>
      </c>
      <c r="AA29" s="415"/>
      <c r="AB29" s="415"/>
      <c r="AC29" s="415"/>
      <c r="AD29" s="415"/>
      <c r="AE29" s="415"/>
      <c r="AF29" s="415"/>
      <c r="AG29" s="416"/>
      <c r="AH29" s="436">
        <v>424</v>
      </c>
      <c r="AI29" s="437"/>
      <c r="AJ29" s="437"/>
      <c r="AK29" s="437"/>
      <c r="AL29" s="476"/>
      <c r="AM29" s="436">
        <v>1233366</v>
      </c>
      <c r="AN29" s="437"/>
      <c r="AO29" s="437"/>
      <c r="AP29" s="437"/>
      <c r="AQ29" s="437"/>
      <c r="AR29" s="476"/>
      <c r="AS29" s="436">
        <v>2909</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t="s">
        <v>120</v>
      </c>
      <c r="BO29" s="386"/>
      <c r="BP29" s="386"/>
      <c r="BQ29" s="386"/>
      <c r="BR29" s="386"/>
      <c r="BS29" s="386"/>
      <c r="BT29" s="386"/>
      <c r="BU29" s="387"/>
      <c r="BV29" s="385" t="s">
        <v>120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96.4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1966193</v>
      </c>
      <c r="BO30" s="555"/>
      <c r="BP30" s="555"/>
      <c r="BQ30" s="555"/>
      <c r="BR30" s="555"/>
      <c r="BS30" s="555"/>
      <c r="BT30" s="555"/>
      <c r="BU30" s="556"/>
      <c r="BV30" s="554">
        <v>1862797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IF('各会計、関係団体の財政状況及び健全化判断比率'!B32="","",'各会計、関係団体の財政状況及び健全化判断比率'!B32)</f>
        <v>泉大津市水道事業会計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IF('各会計、関係団体の財政状況及び健全化判断比率'!B34="","",'各会計、関係団体の財政状況及び健全化判断比率'!B34)</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泉州水防事務組合</v>
      </c>
      <c r="BZ34" s="567"/>
      <c r="CA34" s="567"/>
      <c r="CB34" s="567"/>
      <c r="CC34" s="567"/>
      <c r="CD34" s="567"/>
      <c r="CE34" s="567"/>
      <c r="CF34" s="567"/>
      <c r="CG34" s="567"/>
      <c r="CH34" s="567"/>
      <c r="CI34" s="567"/>
      <c r="CJ34" s="567"/>
      <c r="CK34" s="567"/>
      <c r="CL34" s="567"/>
      <c r="CM34" s="567"/>
      <c r="CN34" s="165"/>
      <c r="CO34" s="566">
        <f>IF(CQ34="","",MAX(C34:D43,U34:V43,AM34:AN43,BE34:BF43,BW34:BX43)+1)</f>
        <v>20</v>
      </c>
      <c r="CP34" s="566"/>
      <c r="CQ34" s="567" t="str">
        <f>IF('各会計、関係団体の財政状況及び健全化判断比率'!BS7="","",'各会計、関係団体の財政状況及び健全化判断比率'!BS7)</f>
        <v>泉大津市土地開発公社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土地取得事業特別会計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f t="shared" ref="AM35:AM43" si="0">IF(AO35="","",AM34+1)</f>
        <v>8</v>
      </c>
      <c r="AN35" s="566"/>
      <c r="AO35" s="567" t="str">
        <f>IF('各会計、関係団体の財政状況及び健全化判断比率'!B33="","",'各会計、関係団体の財政状況及び健全化判断比率'!B33)</f>
        <v>泉大津市病院事業会計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泉北水道企業団</v>
      </c>
      <c r="BZ35" s="567"/>
      <c r="CA35" s="567"/>
      <c r="CB35" s="567"/>
      <c r="CC35" s="567"/>
      <c r="CD35" s="567"/>
      <c r="CE35" s="567"/>
      <c r="CF35" s="567"/>
      <c r="CG35" s="567"/>
      <c r="CH35" s="567"/>
      <c r="CI35" s="567"/>
      <c r="CJ35" s="567"/>
      <c r="CK35" s="567"/>
      <c r="CL35" s="567"/>
      <c r="CM35" s="567"/>
      <c r="CN35" s="165"/>
      <c r="CO35" s="566">
        <f t="shared" ref="CO35:CO43" si="3">IF(CQ35="","",CO34+1)</f>
        <v>21</v>
      </c>
      <c r="CP35" s="566"/>
      <c r="CQ35" s="567" t="str">
        <f>IF('各会計、関係団体の財政状況及び健全化判断比率'!BS8="","",'各会計、関係団体の財政状況及び健全化判断比率'!BS8)</f>
        <v>泉大津マリン</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泉大津市、和泉市墓地組合</v>
      </c>
      <c r="BZ36" s="567"/>
      <c r="CA36" s="567"/>
      <c r="CB36" s="567"/>
      <c r="CC36" s="567"/>
      <c r="CD36" s="567"/>
      <c r="CE36" s="567"/>
      <c r="CF36" s="567"/>
      <c r="CG36" s="567"/>
      <c r="CH36" s="567"/>
      <c r="CI36" s="567"/>
      <c r="CJ36" s="567"/>
      <c r="CK36" s="567"/>
      <c r="CL36" s="567"/>
      <c r="CM36" s="567"/>
      <c r="CN36" s="165"/>
      <c r="CO36" s="566">
        <f t="shared" si="3"/>
        <v>22</v>
      </c>
      <c r="CP36" s="566"/>
      <c r="CQ36" s="567" t="str">
        <f>IF('各会計、関係団体の財政状況及び健全化判断比率'!BS9="","",'各会計、関係団体の財政状況及び健全化判断比率'!BS9)</f>
        <v>泉大津埠頭</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駐車場事業特別会計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高石市、泉大津市墓地組合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泉北環境整備施設組合（一般会計）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泉北環境整備施設組合（公共下水道事業特別会計）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泉北環境整備施設組合（廃棄物発電事業特別会計）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17</v>
      </c>
      <c r="BX41" s="566"/>
      <c r="BY41" s="567" t="str">
        <f>IF('各会計、関係団体の財政状況及び健全化判断比率'!B75="","",'各会計、関係団体の財政状況及び健全化判断比率'!B75)</f>
        <v>大阪府都市競艇企業団</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18</v>
      </c>
      <c r="BX42" s="566"/>
      <c r="BY42" s="567" t="str">
        <f>IF('各会計、関係団体の財政状況及び健全化判断比率'!B76="","",'各会計、関係団体の財政状況及び健全化判断比率'!B76)</f>
        <v>大阪府後期高齢者医療広域連合（一般会計）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19</v>
      </c>
      <c r="BX43" s="566"/>
      <c r="BY43" s="567" t="str">
        <f>IF('各会計、関係団体の財政状況及び健全化判断比率'!B77="","",'各会計、関係団体の財政状況及び健全化判断比率'!B77)</f>
        <v>大阪府後期高齢者医療広域連合（後期高齢者医療特別会計）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election activeCell="P35" sqref="P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51" t="s">
        <v>526</v>
      </c>
      <c r="D34" s="1151"/>
      <c r="E34" s="1152"/>
      <c r="F34" s="32" t="s">
        <v>527</v>
      </c>
      <c r="G34" s="33" t="s">
        <v>528</v>
      </c>
      <c r="H34" s="33" t="s">
        <v>529</v>
      </c>
      <c r="I34" s="33" t="s">
        <v>530</v>
      </c>
      <c r="J34" s="34" t="s">
        <v>531</v>
      </c>
      <c r="K34" s="22"/>
      <c r="L34" s="22"/>
      <c r="M34" s="22"/>
      <c r="N34" s="22"/>
      <c r="O34" s="22"/>
      <c r="P34" s="22"/>
    </row>
    <row r="35" spans="1:16" ht="39" customHeight="1" x14ac:dyDescent="0.15">
      <c r="A35" s="22"/>
      <c r="B35" s="35"/>
      <c r="C35" s="1145" t="s">
        <v>532</v>
      </c>
      <c r="D35" s="1146"/>
      <c r="E35" s="1147"/>
      <c r="F35" s="36" t="s">
        <v>533</v>
      </c>
      <c r="G35" s="37" t="s">
        <v>534</v>
      </c>
      <c r="H35" s="37" t="s">
        <v>535</v>
      </c>
      <c r="I35" s="37" t="s">
        <v>536</v>
      </c>
      <c r="J35" s="38" t="s">
        <v>537</v>
      </c>
      <c r="K35" s="22"/>
      <c r="L35" s="22"/>
      <c r="M35" s="22"/>
      <c r="N35" s="22"/>
      <c r="O35" s="22"/>
      <c r="P35" s="22"/>
    </row>
    <row r="36" spans="1:16" ht="39" customHeight="1" x14ac:dyDescent="0.15">
      <c r="A36" s="22"/>
      <c r="B36" s="35"/>
      <c r="C36" s="1145" t="s">
        <v>538</v>
      </c>
      <c r="D36" s="1146"/>
      <c r="E36" s="1147"/>
      <c r="F36" s="36">
        <v>6.39</v>
      </c>
      <c r="G36" s="37">
        <v>7.64</v>
      </c>
      <c r="H36" s="37">
        <v>8.6</v>
      </c>
      <c r="I36" s="37">
        <v>10</v>
      </c>
      <c r="J36" s="38">
        <v>9.25</v>
      </c>
      <c r="K36" s="22"/>
      <c r="L36" s="22"/>
      <c r="M36" s="22"/>
      <c r="N36" s="22"/>
      <c r="O36" s="22"/>
      <c r="P36" s="22"/>
    </row>
    <row r="37" spans="1:16" ht="39" customHeight="1" x14ac:dyDescent="0.15">
      <c r="A37" s="22"/>
      <c r="B37" s="35"/>
      <c r="C37" s="1145" t="s">
        <v>539</v>
      </c>
      <c r="D37" s="1146"/>
      <c r="E37" s="1147"/>
      <c r="F37" s="36">
        <v>0.87</v>
      </c>
      <c r="G37" s="37">
        <v>3.02</v>
      </c>
      <c r="H37" s="37">
        <v>1.87</v>
      </c>
      <c r="I37" s="37">
        <v>2.23</v>
      </c>
      <c r="J37" s="38">
        <v>1.8</v>
      </c>
      <c r="K37" s="22"/>
      <c r="L37" s="22"/>
      <c r="M37" s="22"/>
      <c r="N37" s="22"/>
      <c r="O37" s="22"/>
      <c r="P37" s="22"/>
    </row>
    <row r="38" spans="1:16" ht="39" customHeight="1" x14ac:dyDescent="0.15">
      <c r="A38" s="22"/>
      <c r="B38" s="35"/>
      <c r="C38" s="1145" t="s">
        <v>540</v>
      </c>
      <c r="D38" s="1146"/>
      <c r="E38" s="1147"/>
      <c r="F38" s="36">
        <v>0</v>
      </c>
      <c r="G38" s="37">
        <v>0</v>
      </c>
      <c r="H38" s="37">
        <v>0</v>
      </c>
      <c r="I38" s="37">
        <v>0.36</v>
      </c>
      <c r="J38" s="38">
        <v>0.93</v>
      </c>
      <c r="K38" s="22"/>
      <c r="L38" s="22"/>
      <c r="M38" s="22"/>
      <c r="N38" s="22"/>
      <c r="O38" s="22"/>
      <c r="P38" s="22"/>
    </row>
    <row r="39" spans="1:16" ht="39" customHeight="1" x14ac:dyDescent="0.15">
      <c r="A39" s="22"/>
      <c r="B39" s="35"/>
      <c r="C39" s="1145" t="s">
        <v>541</v>
      </c>
      <c r="D39" s="1146"/>
      <c r="E39" s="1147"/>
      <c r="F39" s="36">
        <v>0.01</v>
      </c>
      <c r="G39" s="37">
        <v>0.59</v>
      </c>
      <c r="H39" s="37">
        <v>0.12</v>
      </c>
      <c r="I39" s="37">
        <v>0.24</v>
      </c>
      <c r="J39" s="38">
        <v>0.77</v>
      </c>
      <c r="K39" s="22"/>
      <c r="L39" s="22"/>
      <c r="M39" s="22"/>
      <c r="N39" s="22"/>
      <c r="O39" s="22"/>
      <c r="P39" s="22"/>
    </row>
    <row r="40" spans="1:16" ht="39" customHeight="1" x14ac:dyDescent="0.15">
      <c r="A40" s="22"/>
      <c r="B40" s="35"/>
      <c r="C40" s="1145" t="s">
        <v>542</v>
      </c>
      <c r="D40" s="1146"/>
      <c r="E40" s="1147"/>
      <c r="F40" s="36" t="s">
        <v>543</v>
      </c>
      <c r="G40" s="37" t="s">
        <v>544</v>
      </c>
      <c r="H40" s="37" t="s">
        <v>545</v>
      </c>
      <c r="I40" s="37" t="s">
        <v>546</v>
      </c>
      <c r="J40" s="38">
        <v>0.19</v>
      </c>
      <c r="K40" s="22"/>
      <c r="L40" s="22"/>
      <c r="M40" s="22"/>
      <c r="N40" s="22"/>
      <c r="O40" s="22"/>
      <c r="P40" s="22"/>
    </row>
    <row r="41" spans="1:16" ht="39" customHeight="1" x14ac:dyDescent="0.15">
      <c r="A41" s="22"/>
      <c r="B41" s="35"/>
      <c r="C41" s="1145" t="s">
        <v>547</v>
      </c>
      <c r="D41" s="1146"/>
      <c r="E41" s="1147"/>
      <c r="F41" s="36">
        <v>0.11</v>
      </c>
      <c r="G41" s="37">
        <v>0.14000000000000001</v>
      </c>
      <c r="H41" s="37">
        <v>0.13</v>
      </c>
      <c r="I41" s="37">
        <v>0.15</v>
      </c>
      <c r="J41" s="38">
        <v>0.13</v>
      </c>
      <c r="K41" s="22"/>
      <c r="L41" s="22"/>
      <c r="M41" s="22"/>
      <c r="N41" s="22"/>
      <c r="O41" s="22"/>
      <c r="P41" s="22"/>
    </row>
    <row r="42" spans="1:16" ht="39" customHeight="1" x14ac:dyDescent="0.15">
      <c r="A42" s="22"/>
      <c r="B42" s="39"/>
      <c r="C42" s="1145" t="s">
        <v>548</v>
      </c>
      <c r="D42" s="1146"/>
      <c r="E42" s="1147"/>
      <c r="F42" s="36" t="s">
        <v>481</v>
      </c>
      <c r="G42" s="37" t="s">
        <v>481</v>
      </c>
      <c r="H42" s="37" t="s">
        <v>481</v>
      </c>
      <c r="I42" s="37" t="s">
        <v>481</v>
      </c>
      <c r="J42" s="38" t="s">
        <v>481</v>
      </c>
      <c r="K42" s="22"/>
      <c r="L42" s="22"/>
      <c r="M42" s="22"/>
      <c r="N42" s="22"/>
      <c r="O42" s="22"/>
      <c r="P42" s="22"/>
    </row>
    <row r="43" spans="1:16" ht="39" customHeight="1" thickBot="1" x14ac:dyDescent="0.2">
      <c r="A43" s="22"/>
      <c r="B43" s="40"/>
      <c r="C43" s="1148" t="s">
        <v>549</v>
      </c>
      <c r="D43" s="1149"/>
      <c r="E43" s="115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4" zoomScaleSheetLayoutView="55" workbookViewId="0">
      <selection activeCell="U48" sqref="U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3699</v>
      </c>
      <c r="L45" s="60">
        <v>3667</v>
      </c>
      <c r="M45" s="60">
        <v>3566</v>
      </c>
      <c r="N45" s="60">
        <v>3358</v>
      </c>
      <c r="O45" s="61">
        <v>3065</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x14ac:dyDescent="0.15">
      <c r="A47" s="48"/>
      <c r="B47" s="1163"/>
      <c r="C47" s="1164"/>
      <c r="D47" s="62"/>
      <c r="E47" s="1155" t="s">
        <v>14</v>
      </c>
      <c r="F47" s="1155"/>
      <c r="G47" s="1155"/>
      <c r="H47" s="1155"/>
      <c r="I47" s="1155"/>
      <c r="J47" s="1156"/>
      <c r="K47" s="63">
        <v>21</v>
      </c>
      <c r="L47" s="64">
        <v>21</v>
      </c>
      <c r="M47" s="64">
        <v>21</v>
      </c>
      <c r="N47" s="64">
        <v>21</v>
      </c>
      <c r="O47" s="65">
        <v>21</v>
      </c>
      <c r="P47" s="48"/>
      <c r="Q47" s="48"/>
      <c r="R47" s="48"/>
      <c r="S47" s="48"/>
      <c r="T47" s="48"/>
      <c r="U47" s="48"/>
    </row>
    <row r="48" spans="1:21" ht="30.75" customHeight="1" x14ac:dyDescent="0.15">
      <c r="A48" s="48"/>
      <c r="B48" s="1163"/>
      <c r="C48" s="1164"/>
      <c r="D48" s="62"/>
      <c r="E48" s="1155" t="s">
        <v>15</v>
      </c>
      <c r="F48" s="1155"/>
      <c r="G48" s="1155"/>
      <c r="H48" s="1155"/>
      <c r="I48" s="1155"/>
      <c r="J48" s="1156"/>
      <c r="K48" s="63">
        <v>1805</v>
      </c>
      <c r="L48" s="64">
        <v>1817</v>
      </c>
      <c r="M48" s="64">
        <v>1904</v>
      </c>
      <c r="N48" s="64">
        <v>2030</v>
      </c>
      <c r="O48" s="65">
        <v>1833</v>
      </c>
      <c r="P48" s="48"/>
      <c r="Q48" s="48"/>
      <c r="R48" s="48"/>
      <c r="S48" s="48"/>
      <c r="T48" s="48"/>
      <c r="U48" s="48"/>
    </row>
    <row r="49" spans="1:21" ht="30.75" customHeight="1" x14ac:dyDescent="0.15">
      <c r="A49" s="48"/>
      <c r="B49" s="1163"/>
      <c r="C49" s="1164"/>
      <c r="D49" s="62"/>
      <c r="E49" s="1155" t="s">
        <v>16</v>
      </c>
      <c r="F49" s="1155"/>
      <c r="G49" s="1155"/>
      <c r="H49" s="1155"/>
      <c r="I49" s="1155"/>
      <c r="J49" s="1156"/>
      <c r="K49" s="63">
        <v>435</v>
      </c>
      <c r="L49" s="64">
        <v>424</v>
      </c>
      <c r="M49" s="64">
        <v>417</v>
      </c>
      <c r="N49" s="64">
        <v>445</v>
      </c>
      <c r="O49" s="65">
        <v>379</v>
      </c>
      <c r="P49" s="48"/>
      <c r="Q49" s="48"/>
      <c r="R49" s="48"/>
      <c r="S49" s="48"/>
      <c r="T49" s="48"/>
      <c r="U49" s="48"/>
    </row>
    <row r="50" spans="1:21" ht="30.75" customHeight="1" x14ac:dyDescent="0.15">
      <c r="A50" s="48"/>
      <c r="B50" s="1163"/>
      <c r="C50" s="1164"/>
      <c r="D50" s="62"/>
      <c r="E50" s="1155" t="s">
        <v>17</v>
      </c>
      <c r="F50" s="1155"/>
      <c r="G50" s="1155"/>
      <c r="H50" s="1155"/>
      <c r="I50" s="1155"/>
      <c r="J50" s="1156"/>
      <c r="K50" s="63">
        <v>108</v>
      </c>
      <c r="L50" s="64">
        <v>107</v>
      </c>
      <c r="M50" s="64">
        <v>105</v>
      </c>
      <c r="N50" s="64">
        <v>527</v>
      </c>
      <c r="O50" s="65">
        <v>383</v>
      </c>
      <c r="P50" s="48"/>
      <c r="Q50" s="48"/>
      <c r="R50" s="48"/>
      <c r="S50" s="48"/>
      <c r="T50" s="48"/>
      <c r="U50" s="48"/>
    </row>
    <row r="51" spans="1:21" ht="30.75" customHeight="1" x14ac:dyDescent="0.15">
      <c r="A51" s="48"/>
      <c r="B51" s="1165"/>
      <c r="C51" s="1166"/>
      <c r="D51" s="66"/>
      <c r="E51" s="1155" t="s">
        <v>18</v>
      </c>
      <c r="F51" s="1155"/>
      <c r="G51" s="1155"/>
      <c r="H51" s="1155"/>
      <c r="I51" s="1155"/>
      <c r="J51" s="1156"/>
      <c r="K51" s="63">
        <v>4</v>
      </c>
      <c r="L51" s="64">
        <v>3</v>
      </c>
      <c r="M51" s="64">
        <v>2</v>
      </c>
      <c r="N51" s="64">
        <v>3</v>
      </c>
      <c r="O51" s="65">
        <v>4</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3516</v>
      </c>
      <c r="L52" s="64">
        <v>3493</v>
      </c>
      <c r="M52" s="64">
        <v>3464</v>
      </c>
      <c r="N52" s="64">
        <v>3510</v>
      </c>
      <c r="O52" s="65">
        <v>3447</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2556</v>
      </c>
      <c r="L53" s="69">
        <v>2546</v>
      </c>
      <c r="M53" s="69">
        <v>2551</v>
      </c>
      <c r="N53" s="69">
        <v>2874</v>
      </c>
      <c r="O53" s="70">
        <v>2238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7" zoomScaleSheetLayoutView="100" workbookViewId="0">
      <selection activeCell="S40" sqref="S40"/>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69" t="s">
        <v>24</v>
      </c>
      <c r="C41" s="1170"/>
      <c r="D41" s="81"/>
      <c r="E41" s="1175" t="s">
        <v>25</v>
      </c>
      <c r="F41" s="1175"/>
      <c r="G41" s="1175"/>
      <c r="H41" s="1176"/>
      <c r="I41" s="82">
        <v>31884</v>
      </c>
      <c r="J41" s="83">
        <v>31708</v>
      </c>
      <c r="K41" s="83">
        <v>31918</v>
      </c>
      <c r="L41" s="83">
        <v>31649</v>
      </c>
      <c r="M41" s="84">
        <v>30890</v>
      </c>
    </row>
    <row r="42" spans="2:13" ht="27.75" customHeight="1" x14ac:dyDescent="0.15">
      <c r="B42" s="1171"/>
      <c r="C42" s="1172"/>
      <c r="D42" s="85"/>
      <c r="E42" s="1177" t="s">
        <v>26</v>
      </c>
      <c r="F42" s="1177"/>
      <c r="G42" s="1177"/>
      <c r="H42" s="1178"/>
      <c r="I42" s="86">
        <v>3728</v>
      </c>
      <c r="J42" s="87">
        <v>3631</v>
      </c>
      <c r="K42" s="87">
        <v>3566</v>
      </c>
      <c r="L42" s="87">
        <v>3515</v>
      </c>
      <c r="M42" s="88">
        <v>3132</v>
      </c>
    </row>
    <row r="43" spans="2:13" ht="27.75" customHeight="1" x14ac:dyDescent="0.15">
      <c r="B43" s="1171"/>
      <c r="C43" s="1172"/>
      <c r="D43" s="85"/>
      <c r="E43" s="1177" t="s">
        <v>27</v>
      </c>
      <c r="F43" s="1177"/>
      <c r="G43" s="1177"/>
      <c r="H43" s="1178"/>
      <c r="I43" s="86">
        <v>25472</v>
      </c>
      <c r="J43" s="87">
        <v>25107</v>
      </c>
      <c r="K43" s="87">
        <v>24834</v>
      </c>
      <c r="L43" s="87">
        <v>24255</v>
      </c>
      <c r="M43" s="88">
        <v>23986</v>
      </c>
    </row>
    <row r="44" spans="2:13" ht="27.75" customHeight="1" x14ac:dyDescent="0.15">
      <c r="B44" s="1171"/>
      <c r="C44" s="1172"/>
      <c r="D44" s="85"/>
      <c r="E44" s="1177" t="s">
        <v>28</v>
      </c>
      <c r="F44" s="1177"/>
      <c r="G44" s="1177"/>
      <c r="H44" s="1178"/>
      <c r="I44" s="86">
        <v>2478</v>
      </c>
      <c r="J44" s="87">
        <v>2248</v>
      </c>
      <c r="K44" s="87">
        <v>1934</v>
      </c>
      <c r="L44" s="87">
        <v>1683</v>
      </c>
      <c r="M44" s="88">
        <v>1679</v>
      </c>
    </row>
    <row r="45" spans="2:13" ht="27.75" customHeight="1" x14ac:dyDescent="0.15">
      <c r="B45" s="1171"/>
      <c r="C45" s="1172"/>
      <c r="D45" s="85"/>
      <c r="E45" s="1177" t="s">
        <v>29</v>
      </c>
      <c r="F45" s="1177"/>
      <c r="G45" s="1177"/>
      <c r="H45" s="1178"/>
      <c r="I45" s="86">
        <v>3998</v>
      </c>
      <c r="J45" s="87">
        <v>3870</v>
      </c>
      <c r="K45" s="87">
        <v>3357</v>
      </c>
      <c r="L45" s="87">
        <v>3094</v>
      </c>
      <c r="M45" s="88">
        <v>2757</v>
      </c>
    </row>
    <row r="46" spans="2:13" ht="27.75" customHeight="1" x14ac:dyDescent="0.15">
      <c r="B46" s="1171"/>
      <c r="C46" s="1172"/>
      <c r="D46" s="85"/>
      <c r="E46" s="1177" t="s">
        <v>30</v>
      </c>
      <c r="F46" s="1177"/>
      <c r="G46" s="1177"/>
      <c r="H46" s="1178"/>
      <c r="I46" s="86">
        <v>982</v>
      </c>
      <c r="J46" s="87">
        <v>1042</v>
      </c>
      <c r="K46" s="87">
        <v>1058</v>
      </c>
      <c r="L46" s="87">
        <v>649</v>
      </c>
      <c r="M46" s="88">
        <v>694</v>
      </c>
    </row>
    <row r="47" spans="2:13" ht="27.75" customHeight="1" x14ac:dyDescent="0.15">
      <c r="B47" s="1171"/>
      <c r="C47" s="1172"/>
      <c r="D47" s="85"/>
      <c r="E47" s="1177" t="s">
        <v>31</v>
      </c>
      <c r="F47" s="1177"/>
      <c r="G47" s="1177"/>
      <c r="H47" s="1178"/>
      <c r="I47" s="86">
        <v>541</v>
      </c>
      <c r="J47" s="87" t="s">
        <v>481</v>
      </c>
      <c r="K47" s="87" t="s">
        <v>481</v>
      </c>
      <c r="L47" s="87" t="s">
        <v>481</v>
      </c>
      <c r="M47" s="88" t="s">
        <v>481</v>
      </c>
    </row>
    <row r="48" spans="2:13" ht="27.75" customHeight="1" x14ac:dyDescent="0.15">
      <c r="B48" s="1173"/>
      <c r="C48" s="1174"/>
      <c r="D48" s="85"/>
      <c r="E48" s="1177" t="s">
        <v>32</v>
      </c>
      <c r="F48" s="1177"/>
      <c r="G48" s="1177"/>
      <c r="H48" s="1178"/>
      <c r="I48" s="86" t="s">
        <v>481</v>
      </c>
      <c r="J48" s="87" t="s">
        <v>481</v>
      </c>
      <c r="K48" s="87" t="s">
        <v>481</v>
      </c>
      <c r="L48" s="87" t="s">
        <v>481</v>
      </c>
      <c r="M48" s="88" t="s">
        <v>481</v>
      </c>
    </row>
    <row r="49" spans="2:13" ht="27.75" customHeight="1" x14ac:dyDescent="0.15">
      <c r="B49" s="1179" t="s">
        <v>33</v>
      </c>
      <c r="C49" s="1180"/>
      <c r="D49" s="89"/>
      <c r="E49" s="1177" t="s">
        <v>34</v>
      </c>
      <c r="F49" s="1177"/>
      <c r="G49" s="1177"/>
      <c r="H49" s="1178"/>
      <c r="I49" s="86">
        <v>1799</v>
      </c>
      <c r="J49" s="87">
        <v>2299</v>
      </c>
      <c r="K49" s="87">
        <v>3057</v>
      </c>
      <c r="L49" s="87">
        <v>2622</v>
      </c>
      <c r="M49" s="88">
        <v>2750</v>
      </c>
    </row>
    <row r="50" spans="2:13" ht="27.75" customHeight="1" x14ac:dyDescent="0.15">
      <c r="B50" s="1171"/>
      <c r="C50" s="1172"/>
      <c r="D50" s="85"/>
      <c r="E50" s="1177" t="s">
        <v>35</v>
      </c>
      <c r="F50" s="1177"/>
      <c r="G50" s="1177"/>
      <c r="H50" s="1178"/>
      <c r="I50" s="86">
        <v>9128</v>
      </c>
      <c r="J50" s="87">
        <v>8834</v>
      </c>
      <c r="K50" s="87">
        <v>8482</v>
      </c>
      <c r="L50" s="87">
        <v>8059</v>
      </c>
      <c r="M50" s="88">
        <v>7980</v>
      </c>
    </row>
    <row r="51" spans="2:13" ht="27.75" customHeight="1" x14ac:dyDescent="0.15">
      <c r="B51" s="1173"/>
      <c r="C51" s="1174"/>
      <c r="D51" s="85"/>
      <c r="E51" s="1177" t="s">
        <v>36</v>
      </c>
      <c r="F51" s="1177"/>
      <c r="G51" s="1177"/>
      <c r="H51" s="1178"/>
      <c r="I51" s="86">
        <v>31790</v>
      </c>
      <c r="J51" s="87">
        <v>32499</v>
      </c>
      <c r="K51" s="87">
        <v>32905</v>
      </c>
      <c r="L51" s="87">
        <v>32562</v>
      </c>
      <c r="M51" s="88">
        <v>32595</v>
      </c>
    </row>
    <row r="52" spans="2:13" ht="27.75" customHeight="1" thickBot="1" x14ac:dyDescent="0.2">
      <c r="B52" s="1181" t="s">
        <v>37</v>
      </c>
      <c r="C52" s="1182"/>
      <c r="D52" s="90"/>
      <c r="E52" s="1183" t="s">
        <v>38</v>
      </c>
      <c r="F52" s="1183"/>
      <c r="G52" s="1183"/>
      <c r="H52" s="1184"/>
      <c r="I52" s="91">
        <v>26368</v>
      </c>
      <c r="J52" s="92">
        <v>23974</v>
      </c>
      <c r="K52" s="92">
        <v>22223</v>
      </c>
      <c r="L52" s="92">
        <v>21602</v>
      </c>
      <c r="M52" s="93">
        <v>19812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F52" zoomScale="80" zoomScaleNormal="80" zoomScaleSheetLayoutView="55" workbookViewId="0">
      <selection activeCell="M59" sqref="M59"/>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5"/>
      <c r="B1" s="1186"/>
      <c r="P1" s="244"/>
      <c r="Q1" s="244"/>
    </row>
    <row r="2" spans="1:51" ht="25.5" x14ac:dyDescent="0.25">
      <c r="A2" s="1185"/>
      <c r="C2" s="1187"/>
      <c r="P2" s="244"/>
      <c r="Q2" s="244"/>
    </row>
    <row r="3" spans="1:51" ht="25.5" x14ac:dyDescent="0.25">
      <c r="A3" s="1185"/>
      <c r="C3" s="1187"/>
      <c r="P3" s="244"/>
      <c r="Q3" s="244"/>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570</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570</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x14ac:dyDescent="0.15">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x14ac:dyDescent="0.15">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x14ac:dyDescent="0.15">
      <c r="P19" s="244"/>
      <c r="Q19" s="244"/>
    </row>
    <row r="20" spans="1:259" x14ac:dyDescent="0.15">
      <c r="P20" s="244"/>
      <c r="Q20" s="244"/>
    </row>
    <row r="21" spans="1:259" ht="17.25" x14ac:dyDescent="0.15">
      <c r="B21" s="1189"/>
      <c r="C21" s="246"/>
      <c r="D21" s="246"/>
      <c r="E21" s="246"/>
      <c r="F21" s="246"/>
      <c r="G21" s="246"/>
      <c r="H21" s="246"/>
      <c r="I21" s="246"/>
      <c r="J21" s="246"/>
      <c r="K21" s="246"/>
      <c r="L21" s="246"/>
      <c r="M21" s="246"/>
      <c r="N21" s="1190"/>
      <c r="O21" s="246"/>
      <c r="P21" s="247"/>
      <c r="Q21" s="244"/>
      <c r="IY21" s="1191"/>
    </row>
    <row r="22" spans="1:259" ht="17.25" x14ac:dyDescent="0.15">
      <c r="B22" s="248"/>
      <c r="IY22" s="119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3"/>
      <c r="C40" s="244"/>
      <c r="D40" s="244"/>
      <c r="E40" s="244"/>
      <c r="F40" s="244"/>
      <c r="G40" s="244"/>
      <c r="H40" s="244"/>
      <c r="I40" s="244"/>
      <c r="J40" s="244"/>
      <c r="K40" s="244"/>
      <c r="L40" s="244"/>
      <c r="M40" s="244"/>
      <c r="N40" s="244"/>
      <c r="O40" s="244"/>
      <c r="P40" s="1193"/>
      <c r="Q40" s="244"/>
    </row>
    <row r="41" spans="2:17" ht="17.25" x14ac:dyDescent="0.15">
      <c r="B41" s="245" t="s">
        <v>571</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4" t="s">
        <v>572</v>
      </c>
      <c r="I42" s="1195"/>
      <c r="J42" s="1195"/>
      <c r="K42" s="1195"/>
      <c r="L42" s="244"/>
      <c r="M42" s="244"/>
      <c r="N42" s="244"/>
      <c r="O42" s="244"/>
    </row>
    <row r="43" spans="2:17" x14ac:dyDescent="0.15">
      <c r="B43" s="248"/>
      <c r="C43" s="244"/>
      <c r="D43" s="244"/>
      <c r="E43" s="244"/>
      <c r="F43" s="244"/>
      <c r="G43" s="1196"/>
      <c r="H43" s="1197"/>
      <c r="I43" s="1197"/>
      <c r="J43" s="1197"/>
      <c r="K43" s="1197"/>
      <c r="L43" s="1197"/>
      <c r="M43" s="1197"/>
      <c r="N43" s="1197"/>
      <c r="O43" s="1198"/>
    </row>
    <row r="44" spans="2:17" x14ac:dyDescent="0.15">
      <c r="B44" s="248"/>
      <c r="C44" s="244"/>
      <c r="D44" s="244"/>
      <c r="E44" s="244"/>
      <c r="F44" s="244"/>
      <c r="G44" s="1199"/>
      <c r="H44" s="1200"/>
      <c r="I44" s="1200"/>
      <c r="J44" s="1200"/>
      <c r="K44" s="1200"/>
      <c r="L44" s="1200"/>
      <c r="M44" s="1200"/>
      <c r="N44" s="1200"/>
      <c r="O44" s="1201"/>
    </row>
    <row r="45" spans="2:17" x14ac:dyDescent="0.15">
      <c r="B45" s="248"/>
      <c r="C45" s="244"/>
      <c r="D45" s="244"/>
      <c r="E45" s="244"/>
      <c r="F45" s="244"/>
      <c r="G45" s="1199"/>
      <c r="H45" s="1200"/>
      <c r="I45" s="1200"/>
      <c r="J45" s="1200"/>
      <c r="K45" s="1200"/>
      <c r="L45" s="1200"/>
      <c r="M45" s="1200"/>
      <c r="N45" s="1200"/>
      <c r="O45" s="1201"/>
    </row>
    <row r="46" spans="2:17" x14ac:dyDescent="0.15">
      <c r="B46" s="248"/>
      <c r="C46" s="244"/>
      <c r="D46" s="244"/>
      <c r="E46" s="244"/>
      <c r="F46" s="244"/>
      <c r="G46" s="1199"/>
      <c r="H46" s="1200"/>
      <c r="I46" s="1200"/>
      <c r="J46" s="1200"/>
      <c r="K46" s="1200"/>
      <c r="L46" s="1200"/>
      <c r="M46" s="1200"/>
      <c r="N46" s="1200"/>
      <c r="O46" s="1201"/>
    </row>
    <row r="47" spans="2:17" x14ac:dyDescent="0.15">
      <c r="B47" s="248"/>
      <c r="C47" s="244"/>
      <c r="D47" s="244"/>
      <c r="E47" s="244"/>
      <c r="F47" s="244"/>
      <c r="G47" s="1202"/>
      <c r="H47" s="1203"/>
      <c r="I47" s="1203"/>
      <c r="J47" s="1203"/>
      <c r="K47" s="1203"/>
      <c r="L47" s="1203"/>
      <c r="M47" s="1203"/>
      <c r="N47" s="1203"/>
      <c r="O47" s="1204"/>
    </row>
    <row r="48" spans="2:17" x14ac:dyDescent="0.15">
      <c r="B48" s="248"/>
      <c r="C48" s="244"/>
      <c r="D48" s="244"/>
      <c r="E48" s="244"/>
      <c r="F48" s="244"/>
      <c r="G48" s="244"/>
      <c r="H48" s="1205"/>
      <c r="I48" s="1205"/>
      <c r="J48" s="1205"/>
    </row>
    <row r="49" spans="1:17" x14ac:dyDescent="0.15">
      <c r="B49" s="248"/>
      <c r="C49" s="244"/>
      <c r="D49" s="244"/>
      <c r="E49" s="244"/>
      <c r="F49" s="244"/>
      <c r="G49" s="243" t="s">
        <v>573</v>
      </c>
    </row>
    <row r="50" spans="1:17" x14ac:dyDescent="0.15">
      <c r="B50" s="248"/>
      <c r="C50" s="244"/>
      <c r="D50" s="244"/>
      <c r="E50" s="244"/>
      <c r="F50" s="244"/>
      <c r="G50" s="1206"/>
      <c r="H50" s="1207"/>
      <c r="I50" s="1207"/>
      <c r="J50" s="1208"/>
      <c r="K50" s="1209" t="s">
        <v>520</v>
      </c>
      <c r="L50" s="1209" t="s">
        <v>521</v>
      </c>
      <c r="M50" s="1209" t="s">
        <v>522</v>
      </c>
      <c r="N50" s="1209" t="s">
        <v>523</v>
      </c>
      <c r="O50" s="1209" t="s">
        <v>524</v>
      </c>
    </row>
    <row r="51" spans="1:17" x14ac:dyDescent="0.15">
      <c r="B51" s="248"/>
      <c r="C51" s="244"/>
      <c r="D51" s="244"/>
      <c r="E51" s="244"/>
      <c r="F51" s="244"/>
      <c r="G51" s="1210" t="s">
        <v>574</v>
      </c>
      <c r="H51" s="1211"/>
      <c r="I51" s="1212" t="s">
        <v>575</v>
      </c>
      <c r="J51" s="1212"/>
      <c r="K51" s="1213"/>
      <c r="L51" s="1213"/>
      <c r="M51" s="1213"/>
      <c r="N51" s="1213"/>
      <c r="O51" s="1213"/>
    </row>
    <row r="52" spans="1:17" x14ac:dyDescent="0.15">
      <c r="B52" s="248"/>
      <c r="C52" s="244"/>
      <c r="D52" s="244"/>
      <c r="E52" s="244"/>
      <c r="F52" s="244"/>
      <c r="G52" s="1214"/>
      <c r="H52" s="1215"/>
      <c r="I52" s="1216"/>
      <c r="J52" s="1216"/>
      <c r="K52" s="1217"/>
      <c r="L52" s="1217"/>
      <c r="M52" s="1217"/>
      <c r="N52" s="1217"/>
      <c r="O52" s="1217"/>
    </row>
    <row r="53" spans="1:17" x14ac:dyDescent="0.15">
      <c r="A53" s="1218"/>
      <c r="B53" s="248"/>
      <c r="C53" s="244"/>
      <c r="D53" s="244"/>
      <c r="E53" s="244"/>
      <c r="F53" s="244"/>
      <c r="G53" s="1214"/>
      <c r="H53" s="1215"/>
      <c r="I53" s="1219" t="s">
        <v>576</v>
      </c>
      <c r="J53" s="1219"/>
      <c r="K53" s="1220"/>
      <c r="L53" s="1220"/>
      <c r="M53" s="1220"/>
      <c r="N53" s="1220"/>
      <c r="O53" s="1220"/>
    </row>
    <row r="54" spans="1:17" x14ac:dyDescent="0.15">
      <c r="A54" s="1218"/>
      <c r="B54" s="248"/>
      <c r="C54" s="244"/>
      <c r="D54" s="244"/>
      <c r="E54" s="244"/>
      <c r="F54" s="244"/>
      <c r="G54" s="1221"/>
      <c r="H54" s="1222"/>
      <c r="I54" s="1219"/>
      <c r="J54" s="1219"/>
      <c r="K54" s="1223"/>
      <c r="L54" s="1223"/>
      <c r="M54" s="1223"/>
      <c r="N54" s="1223"/>
      <c r="O54" s="1223"/>
    </row>
    <row r="55" spans="1:17" x14ac:dyDescent="0.15">
      <c r="A55" s="1218"/>
      <c r="B55" s="248"/>
      <c r="C55" s="244"/>
      <c r="D55" s="244"/>
      <c r="E55" s="244"/>
      <c r="F55" s="244"/>
      <c r="G55" s="1224" t="s">
        <v>577</v>
      </c>
      <c r="H55" s="1225"/>
      <c r="I55" s="1219" t="s">
        <v>575</v>
      </c>
      <c r="J55" s="1219"/>
      <c r="K55" s="1213"/>
      <c r="L55" s="1213"/>
      <c r="M55" s="1213"/>
      <c r="N55" s="1213"/>
      <c r="O55" s="1213"/>
    </row>
    <row r="56" spans="1:17" x14ac:dyDescent="0.15">
      <c r="A56" s="1218"/>
      <c r="B56" s="248"/>
      <c r="C56" s="244"/>
      <c r="D56" s="244"/>
      <c r="E56" s="244"/>
      <c r="F56" s="244"/>
      <c r="G56" s="1226"/>
      <c r="H56" s="1227"/>
      <c r="I56" s="1219"/>
      <c r="J56" s="1219"/>
      <c r="K56" s="1217"/>
      <c r="L56" s="1217"/>
      <c r="M56" s="1217"/>
      <c r="N56" s="1217"/>
      <c r="O56" s="1217"/>
    </row>
    <row r="57" spans="1:17" s="1218" customFormat="1" x14ac:dyDescent="0.15">
      <c r="B57" s="1228"/>
      <c r="C57" s="1195"/>
      <c r="D57" s="1195"/>
      <c r="E57" s="1195"/>
      <c r="F57" s="1195"/>
      <c r="G57" s="1226"/>
      <c r="H57" s="1227"/>
      <c r="I57" s="1229" t="s">
        <v>576</v>
      </c>
      <c r="J57" s="1229"/>
      <c r="K57" s="1220"/>
      <c r="L57" s="1220"/>
      <c r="M57" s="1220"/>
      <c r="N57" s="1220"/>
      <c r="O57" s="1220"/>
      <c r="P57" s="1230"/>
      <c r="Q57" s="1228"/>
    </row>
    <row r="58" spans="1:17" s="1218" customFormat="1" x14ac:dyDescent="0.15">
      <c r="A58" s="243"/>
      <c r="B58" s="1228"/>
      <c r="C58" s="1195"/>
      <c r="D58" s="1195"/>
      <c r="E58" s="1195"/>
      <c r="F58" s="1195"/>
      <c r="G58" s="1231"/>
      <c r="H58" s="1232"/>
      <c r="I58" s="1229"/>
      <c r="J58" s="1229"/>
      <c r="K58" s="1223"/>
      <c r="L58" s="1223"/>
      <c r="M58" s="1223"/>
      <c r="N58" s="1223"/>
      <c r="O58" s="1223"/>
      <c r="P58" s="1230"/>
      <c r="Q58" s="1228"/>
    </row>
    <row r="59" spans="1:17" s="1218" customFormat="1" x14ac:dyDescent="0.15">
      <c r="A59" s="243"/>
      <c r="B59" s="1228"/>
      <c r="C59" s="1195"/>
      <c r="D59" s="1195"/>
      <c r="E59" s="1195"/>
      <c r="F59" s="1195"/>
      <c r="G59" s="1195"/>
      <c r="H59" s="1195"/>
      <c r="I59" s="1195"/>
      <c r="J59" s="1195"/>
      <c r="K59" s="1233"/>
      <c r="L59" s="1233"/>
      <c r="M59" s="1233"/>
      <c r="N59" s="1233"/>
      <c r="O59" s="1233"/>
      <c r="P59" s="1230"/>
      <c r="Q59" s="1228"/>
    </row>
    <row r="60" spans="1:17" s="1218" customFormat="1" x14ac:dyDescent="0.15">
      <c r="A60" s="243"/>
      <c r="B60" s="1228"/>
      <c r="C60" s="1195"/>
      <c r="D60" s="1195"/>
      <c r="E60" s="1195"/>
      <c r="F60" s="1195"/>
      <c r="G60" s="1195"/>
      <c r="H60" s="1195"/>
      <c r="I60" s="1195"/>
      <c r="J60" s="1195"/>
      <c r="K60" s="1233"/>
      <c r="L60" s="1233"/>
      <c r="M60" s="1233"/>
      <c r="N60" s="1233"/>
      <c r="O60" s="1233"/>
      <c r="P60" s="1230"/>
      <c r="Q60" s="1228"/>
    </row>
    <row r="61" spans="1:17" s="1218" customFormat="1" x14ac:dyDescent="0.15">
      <c r="A61" s="243"/>
      <c r="B61" s="1234"/>
      <c r="C61" s="1235"/>
      <c r="D61" s="1235"/>
      <c r="E61" s="1235"/>
      <c r="F61" s="1235"/>
      <c r="G61" s="1235"/>
      <c r="H61" s="1235"/>
      <c r="I61" s="1235"/>
      <c r="J61" s="1235"/>
      <c r="K61" s="1235"/>
      <c r="L61" s="1235"/>
      <c r="M61" s="1236"/>
      <c r="N61" s="1236"/>
      <c r="O61" s="1236"/>
      <c r="P61" s="1237"/>
      <c r="Q61" s="1228"/>
    </row>
    <row r="62" spans="1:17" x14ac:dyDescent="0.15">
      <c r="B62" s="1193"/>
      <c r="C62" s="1193"/>
      <c r="D62" s="1193"/>
      <c r="E62" s="1193"/>
      <c r="F62" s="1193"/>
      <c r="G62" s="1193"/>
      <c r="H62" s="1193"/>
      <c r="I62" s="1193"/>
      <c r="J62" s="1193"/>
      <c r="K62" s="1193"/>
      <c r="L62" s="1193"/>
      <c r="M62" s="1193"/>
      <c r="N62" s="1193"/>
      <c r="O62" s="1193"/>
      <c r="P62" s="1193"/>
      <c r="Q62" s="244"/>
    </row>
    <row r="63" spans="1:17" ht="17.25" x14ac:dyDescent="0.15">
      <c r="B63" s="307" t="s">
        <v>578</v>
      </c>
      <c r="C63" s="244"/>
      <c r="D63" s="244"/>
      <c r="E63" s="244"/>
      <c r="F63" s="244"/>
      <c r="G63" s="244"/>
      <c r="H63" s="244"/>
      <c r="I63" s="244"/>
      <c r="J63" s="244"/>
      <c r="K63" s="244"/>
      <c r="L63" s="244"/>
      <c r="M63" s="244"/>
      <c r="N63" s="244"/>
      <c r="O63" s="244"/>
    </row>
    <row r="64" spans="1:17" x14ac:dyDescent="0.15">
      <c r="B64" s="248"/>
      <c r="C64" s="244"/>
      <c r="D64" s="244"/>
      <c r="E64" s="244"/>
      <c r="F64" s="244"/>
      <c r="G64" s="1194" t="s">
        <v>572</v>
      </c>
      <c r="I64" s="1195"/>
      <c r="J64" s="1195"/>
      <c r="K64" s="1195"/>
      <c r="L64" s="244"/>
      <c r="M64" s="244"/>
      <c r="N64" s="244"/>
      <c r="O64" s="244"/>
    </row>
    <row r="65" spans="2:30" x14ac:dyDescent="0.15">
      <c r="B65" s="248"/>
      <c r="C65" s="244"/>
      <c r="D65" s="244"/>
      <c r="E65" s="244"/>
      <c r="F65" s="244"/>
      <c r="G65" s="1238" t="s">
        <v>579</v>
      </c>
      <c r="H65" s="1197"/>
      <c r="I65" s="1197"/>
      <c r="J65" s="1197"/>
      <c r="K65" s="1197"/>
      <c r="L65" s="1197"/>
      <c r="M65" s="1197"/>
      <c r="N65" s="1197"/>
      <c r="O65" s="1198"/>
    </row>
    <row r="66" spans="2:30" x14ac:dyDescent="0.15">
      <c r="B66" s="248"/>
      <c r="C66" s="244"/>
      <c r="D66" s="244"/>
      <c r="E66" s="244"/>
      <c r="F66" s="244"/>
      <c r="G66" s="1199"/>
      <c r="H66" s="1200"/>
      <c r="I66" s="1200"/>
      <c r="J66" s="1200"/>
      <c r="K66" s="1200"/>
      <c r="L66" s="1200"/>
      <c r="M66" s="1200"/>
      <c r="N66" s="1200"/>
      <c r="O66" s="1201"/>
    </row>
    <row r="67" spans="2:30" x14ac:dyDescent="0.15">
      <c r="B67" s="248"/>
      <c r="C67" s="244"/>
      <c r="D67" s="244"/>
      <c r="E67" s="244"/>
      <c r="F67" s="244"/>
      <c r="G67" s="1199"/>
      <c r="H67" s="1200"/>
      <c r="I67" s="1200"/>
      <c r="J67" s="1200"/>
      <c r="K67" s="1200"/>
      <c r="L67" s="1200"/>
      <c r="M67" s="1200"/>
      <c r="N67" s="1200"/>
      <c r="O67" s="1201"/>
    </row>
    <row r="68" spans="2:30" x14ac:dyDescent="0.15">
      <c r="B68" s="248"/>
      <c r="C68" s="244"/>
      <c r="D68" s="244"/>
      <c r="E68" s="244"/>
      <c r="F68" s="244"/>
      <c r="G68" s="1199"/>
      <c r="H68" s="1200"/>
      <c r="I68" s="1200"/>
      <c r="J68" s="1200"/>
      <c r="K68" s="1200"/>
      <c r="L68" s="1200"/>
      <c r="M68" s="1200"/>
      <c r="N68" s="1200"/>
      <c r="O68" s="1201"/>
    </row>
    <row r="69" spans="2:30" x14ac:dyDescent="0.15">
      <c r="B69" s="248"/>
      <c r="C69" s="244"/>
      <c r="D69" s="244"/>
      <c r="E69" s="244"/>
      <c r="F69" s="244"/>
      <c r="G69" s="1202"/>
      <c r="H69" s="1203"/>
      <c r="I69" s="1203"/>
      <c r="J69" s="1203"/>
      <c r="K69" s="1203"/>
      <c r="L69" s="1203"/>
      <c r="M69" s="1203"/>
      <c r="N69" s="1203"/>
      <c r="O69" s="1204"/>
    </row>
    <row r="70" spans="2:30" x14ac:dyDescent="0.15">
      <c r="B70" s="248"/>
      <c r="C70" s="244"/>
      <c r="D70" s="244"/>
      <c r="E70" s="244"/>
      <c r="F70" s="244"/>
      <c r="G70" s="244"/>
      <c r="H70" s="1239"/>
      <c r="I70" s="1239"/>
      <c r="J70" s="1240"/>
      <c r="K70" s="1240"/>
      <c r="L70" s="1241"/>
      <c r="M70" s="1240"/>
      <c r="N70" s="1241"/>
      <c r="O70" s="1242"/>
    </row>
    <row r="71" spans="2:30" x14ac:dyDescent="0.15">
      <c r="B71" s="248"/>
      <c r="C71" s="244"/>
      <c r="D71" s="244"/>
      <c r="E71" s="244"/>
      <c r="F71" s="244"/>
      <c r="G71" s="1243" t="s">
        <v>580</v>
      </c>
      <c r="I71" s="1244"/>
      <c r="J71" s="1240"/>
      <c r="K71" s="1240"/>
      <c r="L71" s="1241"/>
      <c r="M71" s="1240"/>
      <c r="N71" s="1241"/>
      <c r="O71" s="1242"/>
    </row>
    <row r="72" spans="2:30" x14ac:dyDescent="0.15">
      <c r="B72" s="248"/>
      <c r="C72" s="244"/>
      <c r="D72" s="244"/>
      <c r="E72" s="244"/>
      <c r="F72" s="244"/>
      <c r="G72" s="1206"/>
      <c r="H72" s="1207"/>
      <c r="I72" s="1207"/>
      <c r="J72" s="1208"/>
      <c r="K72" s="1209" t="s">
        <v>520</v>
      </c>
      <c r="L72" s="1209" t="s">
        <v>521</v>
      </c>
      <c r="M72" s="1209" t="s">
        <v>522</v>
      </c>
      <c r="N72" s="1209" t="s">
        <v>523</v>
      </c>
      <c r="O72" s="1209" t="s">
        <v>524</v>
      </c>
    </row>
    <row r="73" spans="2:30" x14ac:dyDescent="0.15">
      <c r="B73" s="248"/>
      <c r="C73" s="244"/>
      <c r="D73" s="244"/>
      <c r="E73" s="244"/>
      <c r="F73" s="244"/>
      <c r="G73" s="1210" t="s">
        <v>574</v>
      </c>
      <c r="H73" s="1211"/>
      <c r="I73" s="1212" t="s">
        <v>575</v>
      </c>
      <c r="J73" s="1212"/>
      <c r="K73" s="1245">
        <v>194</v>
      </c>
      <c r="L73" s="1245">
        <v>173.5</v>
      </c>
      <c r="M73" s="1217">
        <v>159.1</v>
      </c>
      <c r="N73" s="1217">
        <v>155.69999999999999</v>
      </c>
      <c r="O73" s="1217">
        <v>138.80000000000001</v>
      </c>
      <c r="S73" s="243">
        <v>9.9</v>
      </c>
    </row>
    <row r="74" spans="2:30" x14ac:dyDescent="0.15">
      <c r="B74" s="248"/>
      <c r="C74" s="244"/>
      <c r="D74" s="244"/>
      <c r="E74" s="244"/>
      <c r="F74" s="244"/>
      <c r="G74" s="1214"/>
      <c r="H74" s="1215"/>
      <c r="I74" s="1216"/>
      <c r="J74" s="1216"/>
      <c r="K74" s="1245"/>
      <c r="L74" s="1245"/>
      <c r="M74" s="1217"/>
      <c r="N74" s="1217"/>
      <c r="O74" s="1217"/>
    </row>
    <row r="75" spans="2:30" x14ac:dyDescent="0.15">
      <c r="B75" s="248"/>
      <c r="C75" s="244"/>
      <c r="D75" s="244"/>
      <c r="E75" s="244"/>
      <c r="F75" s="244"/>
      <c r="G75" s="1214"/>
      <c r="H75" s="1215"/>
      <c r="I75" s="1219" t="s">
        <v>581</v>
      </c>
      <c r="J75" s="1219"/>
      <c r="K75" s="1246">
        <v>18.7</v>
      </c>
      <c r="L75" s="1246">
        <v>18.5</v>
      </c>
      <c r="M75" s="1246">
        <v>18.5</v>
      </c>
      <c r="N75" s="1246">
        <v>19.100000000000001</v>
      </c>
      <c r="O75" s="1246">
        <v>18.2</v>
      </c>
      <c r="U75" s="243">
        <v>81.2</v>
      </c>
      <c r="W75" s="243">
        <v>87.2</v>
      </c>
      <c r="Y75" s="243">
        <v>99.8</v>
      </c>
      <c r="AA75" s="243">
        <v>109.5</v>
      </c>
      <c r="AC75" s="243">
        <v>115.2</v>
      </c>
    </row>
    <row r="76" spans="2:30" x14ac:dyDescent="0.15">
      <c r="B76" s="248"/>
      <c r="C76" s="244"/>
      <c r="D76" s="244"/>
      <c r="E76" s="244"/>
      <c r="F76" s="244"/>
      <c r="G76" s="1221"/>
      <c r="H76" s="1222"/>
      <c r="I76" s="1219"/>
      <c r="J76" s="1219"/>
      <c r="K76" s="1223"/>
      <c r="L76" s="1223"/>
      <c r="M76" s="1223"/>
      <c r="N76" s="1223"/>
      <c r="O76" s="1223"/>
    </row>
    <row r="77" spans="2:30" x14ac:dyDescent="0.15">
      <c r="B77" s="248"/>
      <c r="C77" s="244"/>
      <c r="D77" s="244"/>
      <c r="E77" s="244"/>
      <c r="F77" s="244"/>
      <c r="G77" s="1224" t="s">
        <v>577</v>
      </c>
      <c r="H77" s="1225"/>
      <c r="I77" s="1219" t="s">
        <v>575</v>
      </c>
      <c r="J77" s="1219"/>
      <c r="K77" s="1245">
        <v>69.2</v>
      </c>
      <c r="L77" s="1245">
        <v>58.2</v>
      </c>
      <c r="M77" s="1217">
        <v>50.3</v>
      </c>
      <c r="N77" s="1217">
        <v>45.9</v>
      </c>
      <c r="O77" s="1217">
        <v>33.6</v>
      </c>
      <c r="R77" s="243">
        <v>12.3</v>
      </c>
      <c r="T77" s="243">
        <v>11.1</v>
      </c>
    </row>
    <row r="78" spans="2:30" x14ac:dyDescent="0.15">
      <c r="B78" s="248"/>
      <c r="C78" s="244"/>
      <c r="D78" s="244"/>
      <c r="E78" s="244"/>
      <c r="F78" s="244"/>
      <c r="G78" s="1226"/>
      <c r="H78" s="1227"/>
      <c r="I78" s="1219"/>
      <c r="J78" s="1219"/>
      <c r="K78" s="1245"/>
      <c r="L78" s="1245"/>
      <c r="M78" s="1217"/>
      <c r="N78" s="1217"/>
      <c r="O78" s="1217"/>
    </row>
    <row r="79" spans="2:30" x14ac:dyDescent="0.15">
      <c r="B79" s="248"/>
      <c r="C79" s="244"/>
      <c r="D79" s="244"/>
      <c r="E79" s="244"/>
      <c r="F79" s="244"/>
      <c r="G79" s="1226"/>
      <c r="H79" s="1227"/>
      <c r="I79" s="1247" t="s">
        <v>581</v>
      </c>
      <c r="J79" s="1229"/>
      <c r="K79" s="1248">
        <v>11.1</v>
      </c>
      <c r="L79" s="1248">
        <v>10.3</v>
      </c>
      <c r="M79" s="1248">
        <v>9.6</v>
      </c>
      <c r="N79" s="1248">
        <v>8.8000000000000007</v>
      </c>
      <c r="O79" s="1248">
        <v>7</v>
      </c>
      <c r="V79" s="243">
        <v>53.5</v>
      </c>
      <c r="X79" s="243">
        <v>48.2</v>
      </c>
      <c r="Z79" s="243">
        <v>34.200000000000003</v>
      </c>
      <c r="AB79" s="243">
        <v>30.3</v>
      </c>
      <c r="AD79" s="243">
        <v>28.9</v>
      </c>
    </row>
    <row r="80" spans="2:30" x14ac:dyDescent="0.15">
      <c r="B80" s="248"/>
      <c r="C80" s="244"/>
      <c r="D80" s="244"/>
      <c r="E80" s="244"/>
      <c r="F80" s="244"/>
      <c r="G80" s="1231"/>
      <c r="H80" s="1232"/>
      <c r="I80" s="1229"/>
      <c r="J80" s="1229"/>
      <c r="K80" s="1248"/>
      <c r="L80" s="1248"/>
      <c r="M80" s="1248"/>
      <c r="N80" s="1248"/>
      <c r="O80" s="1248"/>
    </row>
    <row r="81" spans="2:17" x14ac:dyDescent="0.15">
      <c r="B81" s="248"/>
      <c r="C81" s="244"/>
      <c r="D81" s="244"/>
      <c r="E81" s="244"/>
      <c r="F81" s="244"/>
      <c r="G81" s="244"/>
      <c r="H81" s="244"/>
      <c r="I81" s="244"/>
      <c r="J81" s="244"/>
      <c r="K81" s="1249"/>
      <c r="L81" s="244"/>
      <c r="M81" s="244"/>
      <c r="N81" s="244"/>
      <c r="O81" s="244"/>
    </row>
    <row r="82" spans="2:17" ht="17.25" x14ac:dyDescent="0.15">
      <c r="B82" s="248"/>
      <c r="C82" s="244"/>
      <c r="D82" s="244"/>
      <c r="E82" s="244"/>
      <c r="F82" s="244"/>
      <c r="G82" s="244"/>
      <c r="H82" s="244"/>
      <c r="I82" s="244"/>
      <c r="J82" s="244"/>
      <c r="K82" s="1250"/>
      <c r="L82" s="1250"/>
      <c r="M82" s="1250"/>
      <c r="N82" s="1250"/>
      <c r="O82" s="125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O1048576"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52" zoomScaleNormal="100" zoomScaleSheetLayoutView="55" workbookViewId="0">
      <selection activeCell="A112" sqref="A112"/>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519</v>
      </c>
      <c r="G2" s="111"/>
      <c r="H2" s="112"/>
    </row>
    <row r="3" spans="1:8" x14ac:dyDescent="0.15">
      <c r="A3" s="108" t="s">
        <v>512</v>
      </c>
      <c r="B3" s="113"/>
      <c r="C3" s="114"/>
      <c r="D3" s="115">
        <v>22534</v>
      </c>
      <c r="E3" s="116"/>
      <c r="F3" s="117">
        <v>47569</v>
      </c>
      <c r="G3" s="118"/>
      <c r="H3" s="119"/>
    </row>
    <row r="4" spans="1:8" x14ac:dyDescent="0.15">
      <c r="A4" s="120"/>
      <c r="B4" s="121"/>
      <c r="C4" s="122"/>
      <c r="D4" s="123">
        <v>10029</v>
      </c>
      <c r="E4" s="124"/>
      <c r="F4" s="125">
        <v>26255</v>
      </c>
      <c r="G4" s="126"/>
      <c r="H4" s="127"/>
    </row>
    <row r="5" spans="1:8" x14ac:dyDescent="0.15">
      <c r="A5" s="108" t="s">
        <v>514</v>
      </c>
      <c r="B5" s="113"/>
      <c r="C5" s="114"/>
      <c r="D5" s="115">
        <v>27602</v>
      </c>
      <c r="E5" s="116"/>
      <c r="F5" s="117">
        <v>50880</v>
      </c>
      <c r="G5" s="118"/>
      <c r="H5" s="119"/>
    </row>
    <row r="6" spans="1:8" x14ac:dyDescent="0.15">
      <c r="A6" s="120"/>
      <c r="B6" s="121"/>
      <c r="C6" s="122"/>
      <c r="D6" s="123">
        <v>12080</v>
      </c>
      <c r="E6" s="124"/>
      <c r="F6" s="125">
        <v>26879</v>
      </c>
      <c r="G6" s="126"/>
      <c r="H6" s="127"/>
    </row>
    <row r="7" spans="1:8" x14ac:dyDescent="0.15">
      <c r="A7" s="108" t="s">
        <v>515</v>
      </c>
      <c r="B7" s="113"/>
      <c r="C7" s="114"/>
      <c r="D7" s="115">
        <v>45003</v>
      </c>
      <c r="E7" s="116"/>
      <c r="F7" s="117">
        <v>63956</v>
      </c>
      <c r="G7" s="118"/>
      <c r="H7" s="119"/>
    </row>
    <row r="8" spans="1:8" x14ac:dyDescent="0.15">
      <c r="A8" s="120"/>
      <c r="B8" s="121"/>
      <c r="C8" s="122"/>
      <c r="D8" s="123">
        <v>11536</v>
      </c>
      <c r="E8" s="124"/>
      <c r="F8" s="125">
        <v>29239</v>
      </c>
      <c r="G8" s="126"/>
      <c r="H8" s="127"/>
    </row>
    <row r="9" spans="1:8" x14ac:dyDescent="0.15">
      <c r="A9" s="108" t="s">
        <v>516</v>
      </c>
      <c r="B9" s="113"/>
      <c r="C9" s="114"/>
      <c r="D9" s="115">
        <v>31044</v>
      </c>
      <c r="E9" s="116"/>
      <c r="F9" s="117">
        <v>66255</v>
      </c>
      <c r="G9" s="118"/>
      <c r="H9" s="119"/>
    </row>
    <row r="10" spans="1:8" x14ac:dyDescent="0.15">
      <c r="A10" s="120"/>
      <c r="B10" s="121"/>
      <c r="C10" s="122"/>
      <c r="D10" s="123">
        <v>9861</v>
      </c>
      <c r="E10" s="124"/>
      <c r="F10" s="125">
        <v>31822</v>
      </c>
      <c r="G10" s="126"/>
      <c r="H10" s="127"/>
    </row>
    <row r="11" spans="1:8" x14ac:dyDescent="0.15">
      <c r="A11" s="108" t="s">
        <v>517</v>
      </c>
      <c r="B11" s="113"/>
      <c r="C11" s="114"/>
      <c r="D11" s="115">
        <v>29250</v>
      </c>
      <c r="E11" s="116"/>
      <c r="F11" s="117">
        <v>47278</v>
      </c>
      <c r="G11" s="118"/>
      <c r="H11" s="119"/>
    </row>
    <row r="12" spans="1:8" x14ac:dyDescent="0.15">
      <c r="A12" s="120"/>
      <c r="B12" s="121"/>
      <c r="C12" s="128"/>
      <c r="D12" s="123">
        <v>9774</v>
      </c>
      <c r="E12" s="124"/>
      <c r="F12" s="125">
        <v>24096</v>
      </c>
      <c r="G12" s="126"/>
      <c r="H12" s="127"/>
    </row>
    <row r="13" spans="1:8" x14ac:dyDescent="0.15">
      <c r="A13" s="108"/>
      <c r="B13" s="113"/>
      <c r="C13" s="129"/>
      <c r="D13" s="130">
        <v>31087</v>
      </c>
      <c r="E13" s="131"/>
      <c r="F13" s="132">
        <v>55188</v>
      </c>
      <c r="G13" s="133"/>
      <c r="H13" s="119"/>
    </row>
    <row r="14" spans="1:8" x14ac:dyDescent="0.15">
      <c r="A14" s="120"/>
      <c r="B14" s="121"/>
      <c r="C14" s="122"/>
      <c r="D14" s="123">
        <v>10656</v>
      </c>
      <c r="E14" s="124"/>
      <c r="F14" s="125">
        <v>27658</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0.87</v>
      </c>
      <c r="C19" s="134">
        <f>ROUND(VALUE(SUBSTITUTE(実質収支比率等に係る経年分析!G$48,"▲","-")),2)</f>
        <v>3.03</v>
      </c>
      <c r="D19" s="134">
        <f>ROUND(VALUE(SUBSTITUTE(実質収支比率等に係る経年分析!H$48,"▲","-")),2)</f>
        <v>1.87</v>
      </c>
      <c r="E19" s="134">
        <f>ROUND(VALUE(SUBSTITUTE(実質収支比率等に係る経年分析!I$48,"▲","-")),2)</f>
        <v>2.2400000000000002</v>
      </c>
      <c r="F19" s="134">
        <f>ROUND(VALUE(SUBSTITUTE(実質収支比率等に係る経年分析!J$48,"▲","-")),2)</f>
        <v>1.8</v>
      </c>
    </row>
    <row r="20" spans="1:11" x14ac:dyDescent="0.15">
      <c r="A20" s="134" t="s">
        <v>43</v>
      </c>
      <c r="B20" s="134">
        <f>ROUND(VALUE(SUBSTITUTE(実質収支比率等に係る経年分析!F$47,"▲","-")),2)</f>
        <v>1.89</v>
      </c>
      <c r="C20" s="134">
        <f>ROUND(VALUE(SUBSTITUTE(実質収支比率等に係る経年分析!G$47,"▲","-")),2)</f>
        <v>2.58</v>
      </c>
      <c r="D20" s="134">
        <f>ROUND(VALUE(SUBSTITUTE(実質収支比率等に係る経年分析!H$47,"▲","-")),2)</f>
        <v>6.12</v>
      </c>
      <c r="E20" s="134">
        <f>ROUND(VALUE(SUBSTITUTE(実質収支比率等に係る経年分析!I$47,"▲","-")),2)</f>
        <v>5.86</v>
      </c>
      <c r="F20" s="134">
        <f>ROUND(VALUE(SUBSTITUTE(実質収支比率等に係る経年分析!J$47,"▲","-")),2)</f>
        <v>5.41</v>
      </c>
    </row>
    <row r="21" spans="1:11" x14ac:dyDescent="0.15">
      <c r="A21" s="134" t="s">
        <v>44</v>
      </c>
      <c r="B21" s="134">
        <f>IF(ISNUMBER(VALUE(SUBSTITUTE(実質収支比率等に係る経年分析!F$49,"▲","-"))),ROUND(VALUE(SUBSTITUTE(実質収支比率等に係る経年分析!F$49,"▲","-")),2),NA())</f>
        <v>1.04</v>
      </c>
      <c r="C21" s="134">
        <f>IF(ISNUMBER(VALUE(SUBSTITUTE(実質収支比率等に係る経年分析!G$49,"▲","-"))),ROUND(VALUE(SUBSTITUTE(実質収支比率等に係る経年分析!G$49,"▲","-")),2),NA())</f>
        <v>2.89</v>
      </c>
      <c r="D21" s="134">
        <f>IF(ISNUMBER(VALUE(SUBSTITUTE(実質収支比率等に係る経年分析!H$49,"▲","-"))),ROUND(VALUE(SUBSTITUTE(実質収支比率等に係る経年分析!H$49,"▲","-")),2),NA())</f>
        <v>2.44</v>
      </c>
      <c r="E21" s="134">
        <f>IF(ISNUMBER(VALUE(SUBSTITUTE(実質収支比率等に係る経年分析!I$49,"▲","-"))),ROUND(VALUE(SUBSTITUTE(実質収支比率等に係る経年分析!I$49,"▲","-")),2),NA())</f>
        <v>0.09</v>
      </c>
      <c r="F21" s="134">
        <f>IF(ISNUMBER(VALUE(SUBSTITUTE(実質収支比率等に係る経年分析!J$49,"▲","-"))),ROUND(VALUE(SUBSTITUTE(実質収支比率等に係る経年分析!J$49,"▲","-")),2),NA())</f>
        <v>-0.73</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0.14000000000000001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0.13</v>
      </c>
    </row>
    <row r="30" spans="1:11" x14ac:dyDescent="0.15">
      <c r="A30" s="135" t="str">
        <f>IF(連結実質赤字比率に係る赤字・黒字の構成分析!C$40="",NA(),連結実質赤字比率に係る赤字・黒字の構成分析!C$40)</f>
        <v>泉大津市病院事業会計</v>
      </c>
      <c r="B30" s="135">
        <f>IF(ROUND(VALUE(SUBSTITUTE(連結実質赤字比率に係る赤字・黒字の構成分析!F$40,"▲", "-")), 2) &lt; 0, ABS(ROUND(VALUE(SUBSTITUTE(連結実質赤字比率に係る赤字・黒字の構成分析!F$40,"▲", "-")), 2)), NA())</f>
        <v>1.68</v>
      </c>
      <c r="C30" s="135" t="e">
        <f>IF(ROUND(VALUE(SUBSTITUTE(連結実質赤字比率に係る赤字・黒字の構成分析!F$40,"▲", "-")), 2) &gt;= 0, ABS(ROUND(VALUE(SUBSTITUTE(連結実質赤字比率に係る赤字・黒字の構成分析!F$40,"▲", "-")), 2)), NA())</f>
        <v>#N/A</v>
      </c>
      <c r="D30" s="135">
        <f>IF(ROUND(VALUE(SUBSTITUTE(連結実質赤字比率に係る赤字・黒字の構成分析!G$40,"▲", "-")), 2) &lt; 0, ABS(ROUND(VALUE(SUBSTITUTE(連結実質赤字比率に係る赤字・黒字の構成分析!G$40,"▲", "-")), 2)), NA())</f>
        <v>2.69</v>
      </c>
      <c r="E30" s="135" t="e">
        <f>IF(ROUND(VALUE(SUBSTITUTE(連結実質赤字比率に係る赤字・黒字の構成分析!G$40,"▲", "-")), 2) &gt;= 0, ABS(ROUND(VALUE(SUBSTITUTE(連結実質赤字比率に係る赤字・黒字の構成分析!G$40,"▲", "-")), 2)), NA())</f>
        <v>#N/A</v>
      </c>
      <c r="F30" s="135">
        <f>IF(ROUND(VALUE(SUBSTITUTE(連結実質赤字比率に係る赤字・黒字の構成分析!H$40,"▲", "-")), 2) &lt; 0, ABS(ROUND(VALUE(SUBSTITUTE(連結実質赤字比率に係る赤字・黒字の構成分析!H$40,"▲", "-")), 2)), NA())</f>
        <v>1.8</v>
      </c>
      <c r="G30" s="135" t="e">
        <f>IF(ROUND(VALUE(SUBSTITUTE(連結実質赤字比率に係る赤字・黒字の構成分析!H$40,"▲", "-")), 2) &gt;= 0, ABS(ROUND(VALUE(SUBSTITUTE(連結実質赤字比率に係る赤字・黒字の構成分析!H$40,"▲", "-")), 2)), NA())</f>
        <v>#N/A</v>
      </c>
      <c r="H30" s="135">
        <f>IF(ROUND(VALUE(SUBSTITUTE(連結実質赤字比率に係る赤字・黒字の構成分析!I$40,"▲", "-")), 2) &lt; 0, ABS(ROUND(VALUE(SUBSTITUTE(連結実質赤字比率に係る赤字・黒字の構成分析!I$40,"▲", "-")), 2)), NA())</f>
        <v>1.3</v>
      </c>
      <c r="I30" s="135" t="e">
        <f>IF(ROUND(VALUE(SUBSTITUTE(連結実質赤字比率に係る赤字・黒字の構成分析!I$40,"▲", "-")), 2) &gt;= 0, ABS(ROUND(VALUE(SUBSTITUTE(連結実質赤字比率に係る赤字・黒字の構成分析!I$40,"▲", "-")), 2)), NA())</f>
        <v>#N/A</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0.19</v>
      </c>
    </row>
    <row r="31" spans="1:11" x14ac:dyDescent="0.15">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0.77</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0.93</v>
      </c>
    </row>
    <row r="33" spans="1:16" x14ac:dyDescent="0.15">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1.87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2.23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1.8</v>
      </c>
    </row>
    <row r="34" spans="1:16" x14ac:dyDescent="0.15">
      <c r="A34" s="135" t="str">
        <f>IF(連結実質赤字比率に係る赤字・黒字の構成分析!C$36="",NA(),連結実質赤字比率に係る赤字・黒字の構成分析!C$36)</f>
        <v>泉大津市水道事業会計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6.39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7.64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8.6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9.25</v>
      </c>
    </row>
    <row r="35" spans="1:16" x14ac:dyDescent="0.15">
      <c r="A35" s="135" t="str">
        <f>IF(連結実質赤字比率に係る赤字・黒字の構成分析!C$35="",NA(),連結実質赤字比率に係る赤字・黒字の構成分析!C$35)</f>
        <v>国民健康保険事業特別会計</v>
      </c>
      <c r="B35" s="135">
        <f>IF(ROUND(VALUE(SUBSTITUTE(連結実質赤字比率に係る赤字・黒字の構成分析!F$35,"▲", "-")), 2) &lt; 0, ABS(ROUND(VALUE(SUBSTITUTE(連結実質赤字比率に係る赤字・黒字の構成分析!F$35,"▲", "-")), 2)), NA())</f>
        <v>3.18</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2.0699999999999998</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1.91</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2.57</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0.59</v>
      </c>
      <c r="K35" s="135" t="e">
        <f>IF(ROUND(VALUE(SUBSTITUTE(連結実質赤字比率に係る赤字・黒字の構成分析!J$35,"▲", "-")), 2) &gt;= 0, ABS(ROUND(VALUE(SUBSTITUTE(連結実質赤字比率に係る赤字・黒字の構成分析!J$35,"▲", "-")), 2)), NA())</f>
        <v>#N/A</v>
      </c>
    </row>
    <row r="36" spans="1:16" x14ac:dyDescent="0.15">
      <c r="A36" s="135" t="str">
        <f>IF(連結実質赤字比率に係る赤字・黒字の構成分析!C$34="",NA(),連結実質赤字比率に係る赤字・黒字の構成分析!C$34)</f>
        <v>駐車場事業特別会計</v>
      </c>
      <c r="B36" s="135">
        <f>IF(ROUND(VALUE(SUBSTITUTE(連結実質赤字比率に係る赤字・黒字の構成分析!F$34,"▲", "-")), 2) &lt; 0, ABS(ROUND(VALUE(SUBSTITUTE(連結実質赤字比率に係る赤字・黒字の構成分析!F$34,"▲", "-")), 2)), NA())</f>
        <v>5.87</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5.18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4.26</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3.36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2.63</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3516</v>
      </c>
      <c r="E42" s="136"/>
      <c r="F42" s="136"/>
      <c r="G42" s="136">
        <f>'実質公債費比率（分子）の構造'!L$52</f>
        <v>3493</v>
      </c>
      <c r="H42" s="136"/>
      <c r="I42" s="136"/>
      <c r="J42" s="136">
        <f>'実質公債費比率（分子）の構造'!M$52</f>
        <v>3464</v>
      </c>
      <c r="K42" s="136"/>
      <c r="L42" s="136"/>
      <c r="M42" s="136">
        <f>'実質公債費比率（分子）の構造'!N$52</f>
        <v>3510</v>
      </c>
      <c r="N42" s="136"/>
      <c r="O42" s="136"/>
      <c r="P42" s="136">
        <f>'実質公債費比率（分子）の構造'!O$52</f>
        <v>3447</v>
      </c>
    </row>
    <row r="43" spans="1:16" x14ac:dyDescent="0.15">
      <c r="A43" s="136" t="s">
        <v>52</v>
      </c>
      <c r="B43" s="136">
        <f>'実質公債費比率（分子）の構造'!K$51</f>
        <v>4</v>
      </c>
      <c r="C43" s="136"/>
      <c r="D43" s="136"/>
      <c r="E43" s="136">
        <f>'実質公債費比率（分子）の構造'!L$51</f>
        <v>3</v>
      </c>
      <c r="F43" s="136"/>
      <c r="G43" s="136"/>
      <c r="H43" s="136">
        <f>'実質公債費比率（分子）の構造'!M$51</f>
        <v>2</v>
      </c>
      <c r="I43" s="136"/>
      <c r="J43" s="136"/>
      <c r="K43" s="136">
        <f>'実質公債費比率（分子）の構造'!N$51</f>
        <v>3</v>
      </c>
      <c r="L43" s="136"/>
      <c r="M43" s="136"/>
      <c r="N43" s="136">
        <f>'実質公債費比率（分子）の構造'!O$51</f>
        <v>4</v>
      </c>
      <c r="O43" s="136"/>
      <c r="P43" s="136"/>
    </row>
    <row r="44" spans="1:16" x14ac:dyDescent="0.15">
      <c r="A44" s="136" t="s">
        <v>53</v>
      </c>
      <c r="B44" s="136">
        <f>'実質公債費比率（分子）の構造'!K$50</f>
        <v>108</v>
      </c>
      <c r="C44" s="136"/>
      <c r="D44" s="136"/>
      <c r="E44" s="136">
        <f>'実質公債費比率（分子）の構造'!L$50</f>
        <v>107</v>
      </c>
      <c r="F44" s="136"/>
      <c r="G44" s="136"/>
      <c r="H44" s="136">
        <f>'実質公債費比率（分子）の構造'!M$50</f>
        <v>105</v>
      </c>
      <c r="I44" s="136"/>
      <c r="J44" s="136"/>
      <c r="K44" s="136">
        <f>'実質公債費比率（分子）の構造'!N$50</f>
        <v>527</v>
      </c>
      <c r="L44" s="136"/>
      <c r="M44" s="136"/>
      <c r="N44" s="136">
        <f>'実質公債費比率（分子）の構造'!O$50</f>
        <v>383</v>
      </c>
      <c r="O44" s="136"/>
      <c r="P44" s="136"/>
    </row>
    <row r="45" spans="1:16" x14ac:dyDescent="0.15">
      <c r="A45" s="136" t="s">
        <v>54</v>
      </c>
      <c r="B45" s="136">
        <f>'実質公債費比率（分子）の構造'!K$49</f>
        <v>435</v>
      </c>
      <c r="C45" s="136"/>
      <c r="D45" s="136"/>
      <c r="E45" s="136">
        <f>'実質公債費比率（分子）の構造'!L$49</f>
        <v>424</v>
      </c>
      <c r="F45" s="136"/>
      <c r="G45" s="136"/>
      <c r="H45" s="136">
        <f>'実質公債費比率（分子）の構造'!M$49</f>
        <v>417</v>
      </c>
      <c r="I45" s="136"/>
      <c r="J45" s="136"/>
      <c r="K45" s="136">
        <f>'実質公債費比率（分子）の構造'!N$49</f>
        <v>445</v>
      </c>
      <c r="L45" s="136"/>
      <c r="M45" s="136"/>
      <c r="N45" s="136">
        <f>'実質公債費比率（分子）の構造'!O$49</f>
        <v>379</v>
      </c>
      <c r="O45" s="136"/>
      <c r="P45" s="136"/>
    </row>
    <row r="46" spans="1:16" x14ac:dyDescent="0.15">
      <c r="A46" s="136" t="s">
        <v>55</v>
      </c>
      <c r="B46" s="136">
        <f>'実質公債費比率（分子）の構造'!K$48</f>
        <v>1805</v>
      </c>
      <c r="C46" s="136"/>
      <c r="D46" s="136"/>
      <c r="E46" s="136">
        <f>'実質公債費比率（分子）の構造'!L$48</f>
        <v>1817</v>
      </c>
      <c r="F46" s="136"/>
      <c r="G46" s="136"/>
      <c r="H46" s="136">
        <f>'実質公債費比率（分子）の構造'!M$48</f>
        <v>1904</v>
      </c>
      <c r="I46" s="136"/>
      <c r="J46" s="136"/>
      <c r="K46" s="136">
        <f>'実質公債費比率（分子）の構造'!N$48</f>
        <v>2030</v>
      </c>
      <c r="L46" s="136"/>
      <c r="M46" s="136"/>
      <c r="N46" s="136">
        <f>'実質公債費比率（分子）の構造'!O$48</f>
        <v>1833</v>
      </c>
      <c r="O46" s="136"/>
      <c r="P46" s="136"/>
    </row>
    <row r="47" spans="1:16" x14ac:dyDescent="0.15">
      <c r="A47" s="136" t="s">
        <v>56</v>
      </c>
      <c r="B47" s="136">
        <f>'実質公債費比率（分子）の構造'!K$47</f>
        <v>21</v>
      </c>
      <c r="C47" s="136"/>
      <c r="D47" s="136"/>
      <c r="E47" s="136">
        <f>'実質公債費比率（分子）の構造'!L$47</f>
        <v>21</v>
      </c>
      <c r="F47" s="136"/>
      <c r="G47" s="136"/>
      <c r="H47" s="136">
        <f>'実質公債費比率（分子）の構造'!M$47</f>
        <v>21</v>
      </c>
      <c r="I47" s="136"/>
      <c r="J47" s="136"/>
      <c r="K47" s="136">
        <f>'実質公債費比率（分子）の構造'!N$47</f>
        <v>21</v>
      </c>
      <c r="L47" s="136"/>
      <c r="M47" s="136"/>
      <c r="N47" s="136">
        <f>'実質公債費比率（分子）の構造'!O$47</f>
        <v>21</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3699</v>
      </c>
      <c r="C49" s="136"/>
      <c r="D49" s="136"/>
      <c r="E49" s="136">
        <f>'実質公債費比率（分子）の構造'!L$45</f>
        <v>3667</v>
      </c>
      <c r="F49" s="136"/>
      <c r="G49" s="136"/>
      <c r="H49" s="136">
        <f>'実質公債費比率（分子）の構造'!M$45</f>
        <v>3566</v>
      </c>
      <c r="I49" s="136"/>
      <c r="J49" s="136"/>
      <c r="K49" s="136">
        <f>'実質公債費比率（分子）の構造'!N$45</f>
        <v>3358</v>
      </c>
      <c r="L49" s="136"/>
      <c r="M49" s="136"/>
      <c r="N49" s="136">
        <f>'実質公債費比率（分子）の構造'!O$45</f>
        <v>3065</v>
      </c>
      <c r="O49" s="136"/>
      <c r="P49" s="136"/>
    </row>
    <row r="50" spans="1:16" x14ac:dyDescent="0.15">
      <c r="A50" s="136" t="s">
        <v>59</v>
      </c>
      <c r="B50" s="136" t="e">
        <f>NA()</f>
        <v>#N/A</v>
      </c>
      <c r="C50" s="136">
        <f>IF(ISNUMBER('実質公債費比率（分子）の構造'!K$53),'実質公債費比率（分子）の構造'!K$53,NA())</f>
        <v>2556</v>
      </c>
      <c r="D50" s="136" t="e">
        <f>NA()</f>
        <v>#N/A</v>
      </c>
      <c r="E50" s="136" t="e">
        <f>NA()</f>
        <v>#N/A</v>
      </c>
      <c r="F50" s="136">
        <f>IF(ISNUMBER('実質公債費比率（分子）の構造'!L$53),'実質公債費比率（分子）の構造'!L$53,NA())</f>
        <v>2546</v>
      </c>
      <c r="G50" s="136" t="e">
        <f>NA()</f>
        <v>#N/A</v>
      </c>
      <c r="H50" s="136" t="e">
        <f>NA()</f>
        <v>#N/A</v>
      </c>
      <c r="I50" s="136">
        <f>IF(ISNUMBER('実質公債費比率（分子）の構造'!M$53),'実質公債費比率（分子）の構造'!M$53,NA())</f>
        <v>2551</v>
      </c>
      <c r="J50" s="136" t="e">
        <f>NA()</f>
        <v>#N/A</v>
      </c>
      <c r="K50" s="136" t="e">
        <f>NA()</f>
        <v>#N/A</v>
      </c>
      <c r="L50" s="136">
        <f>IF(ISNUMBER('実質公債費比率（分子）の構造'!N$53),'実質公債費比率（分子）の構造'!N$53,NA())</f>
        <v>2874</v>
      </c>
      <c r="M50" s="136" t="e">
        <f>NA()</f>
        <v>#N/A</v>
      </c>
      <c r="N50" s="136" t="e">
        <f>NA()</f>
        <v>#N/A</v>
      </c>
      <c r="O50" s="136">
        <f>IF(ISNUMBER('実質公債費比率（分子）の構造'!O$53),'実質公債費比率（分子）の構造'!O$53,NA())</f>
        <v>2238</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31790</v>
      </c>
      <c r="E56" s="135"/>
      <c r="F56" s="135"/>
      <c r="G56" s="135">
        <f>'将来負担比率（分子）の構造'!J$51</f>
        <v>32499</v>
      </c>
      <c r="H56" s="135"/>
      <c r="I56" s="135"/>
      <c r="J56" s="135">
        <f>'将来負担比率（分子）の構造'!K$51</f>
        <v>32905</v>
      </c>
      <c r="K56" s="135"/>
      <c r="L56" s="135"/>
      <c r="M56" s="135">
        <f>'将来負担比率（分子）の構造'!L$51</f>
        <v>32562</v>
      </c>
      <c r="N56" s="135"/>
      <c r="O56" s="135"/>
      <c r="P56" s="135">
        <f>'将来負担比率（分子）の構造'!M$51</f>
        <v>32595</v>
      </c>
    </row>
    <row r="57" spans="1:16" x14ac:dyDescent="0.15">
      <c r="A57" s="135" t="s">
        <v>35</v>
      </c>
      <c r="B57" s="135"/>
      <c r="C57" s="135"/>
      <c r="D57" s="135">
        <f>'将来負担比率（分子）の構造'!I$50</f>
        <v>9128</v>
      </c>
      <c r="E57" s="135"/>
      <c r="F57" s="135"/>
      <c r="G57" s="135">
        <f>'将来負担比率（分子）の構造'!J$50</f>
        <v>8834</v>
      </c>
      <c r="H57" s="135"/>
      <c r="I57" s="135"/>
      <c r="J57" s="135">
        <f>'将来負担比率（分子）の構造'!K$50</f>
        <v>8482</v>
      </c>
      <c r="K57" s="135"/>
      <c r="L57" s="135"/>
      <c r="M57" s="135">
        <f>'将来負担比率（分子）の構造'!L$50</f>
        <v>8059</v>
      </c>
      <c r="N57" s="135"/>
      <c r="O57" s="135"/>
      <c r="P57" s="135">
        <f>'将来負担比率（分子）の構造'!M$50</f>
        <v>7980</v>
      </c>
    </row>
    <row r="58" spans="1:16" x14ac:dyDescent="0.15">
      <c r="A58" s="135" t="s">
        <v>34</v>
      </c>
      <c r="B58" s="135"/>
      <c r="C58" s="135"/>
      <c r="D58" s="135">
        <f>'将来負担比率（分子）の構造'!I$49</f>
        <v>1799</v>
      </c>
      <c r="E58" s="135"/>
      <c r="F58" s="135"/>
      <c r="G58" s="135">
        <f>'将来負担比率（分子）の構造'!J$49</f>
        <v>2299</v>
      </c>
      <c r="H58" s="135"/>
      <c r="I58" s="135"/>
      <c r="J58" s="135">
        <f>'将来負担比率（分子）の構造'!K$49</f>
        <v>3057</v>
      </c>
      <c r="K58" s="135"/>
      <c r="L58" s="135"/>
      <c r="M58" s="135">
        <f>'将来負担比率（分子）の構造'!L$49</f>
        <v>2622</v>
      </c>
      <c r="N58" s="135"/>
      <c r="O58" s="135"/>
      <c r="P58" s="135">
        <f>'将来負担比率（分子）の構造'!M$49</f>
        <v>2750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f>'将来負担比率（分子）の構造'!I$47</f>
        <v>541</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982</v>
      </c>
      <c r="C61" s="135"/>
      <c r="D61" s="135"/>
      <c r="E61" s="135">
        <f>'将来負担比率（分子）の構造'!J$46</f>
        <v>1042</v>
      </c>
      <c r="F61" s="135"/>
      <c r="G61" s="135"/>
      <c r="H61" s="135">
        <f>'将来負担比率（分子）の構造'!K$46</f>
        <v>1058</v>
      </c>
      <c r="I61" s="135"/>
      <c r="J61" s="135"/>
      <c r="K61" s="135">
        <f>'将来負担比率（分子）の構造'!L$46</f>
        <v>649</v>
      </c>
      <c r="L61" s="135"/>
      <c r="M61" s="135"/>
      <c r="N61" s="135">
        <f>'将来負担比率（分子）の構造'!M$46</f>
        <v>694</v>
      </c>
      <c r="O61" s="135"/>
      <c r="P61" s="135"/>
    </row>
    <row r="62" spans="1:16" x14ac:dyDescent="0.15">
      <c r="A62" s="135" t="s">
        <v>29</v>
      </c>
      <c r="B62" s="135">
        <f>'将来負担比率（分子）の構造'!I$45</f>
        <v>3998</v>
      </c>
      <c r="C62" s="135"/>
      <c r="D62" s="135"/>
      <c r="E62" s="135">
        <f>'将来負担比率（分子）の構造'!J$45</f>
        <v>3870</v>
      </c>
      <c r="F62" s="135"/>
      <c r="G62" s="135"/>
      <c r="H62" s="135">
        <f>'将来負担比率（分子）の構造'!K$45</f>
        <v>3357</v>
      </c>
      <c r="I62" s="135"/>
      <c r="J62" s="135"/>
      <c r="K62" s="135">
        <f>'将来負担比率（分子）の構造'!L$45</f>
        <v>3094</v>
      </c>
      <c r="L62" s="135"/>
      <c r="M62" s="135"/>
      <c r="N62" s="135">
        <f>'将来負担比率（分子）の構造'!M$45</f>
        <v>2757</v>
      </c>
      <c r="O62" s="135"/>
      <c r="P62" s="135"/>
    </row>
    <row r="63" spans="1:16" x14ac:dyDescent="0.15">
      <c r="A63" s="135" t="s">
        <v>28</v>
      </c>
      <c r="B63" s="135">
        <f>'将来負担比率（分子）の構造'!I$44</f>
        <v>2478</v>
      </c>
      <c r="C63" s="135"/>
      <c r="D63" s="135"/>
      <c r="E63" s="135">
        <f>'将来負担比率（分子）の構造'!J$44</f>
        <v>2248</v>
      </c>
      <c r="F63" s="135"/>
      <c r="G63" s="135"/>
      <c r="H63" s="135">
        <f>'将来負担比率（分子）の構造'!K$44</f>
        <v>1934</v>
      </c>
      <c r="I63" s="135"/>
      <c r="J63" s="135"/>
      <c r="K63" s="135">
        <f>'将来負担比率（分子）の構造'!L$44</f>
        <v>1683</v>
      </c>
      <c r="L63" s="135"/>
      <c r="M63" s="135"/>
      <c r="N63" s="135">
        <f>'将来負担比率（分子）の構造'!M$44</f>
        <v>1679</v>
      </c>
      <c r="O63" s="135"/>
      <c r="P63" s="135"/>
    </row>
    <row r="64" spans="1:16" x14ac:dyDescent="0.15">
      <c r="A64" s="135" t="s">
        <v>27</v>
      </c>
      <c r="B64" s="135">
        <f>'将来負担比率（分子）の構造'!I$43</f>
        <v>25472</v>
      </c>
      <c r="C64" s="135"/>
      <c r="D64" s="135"/>
      <c r="E64" s="135">
        <f>'将来負担比率（分子）の構造'!J$43</f>
        <v>25107</v>
      </c>
      <c r="F64" s="135"/>
      <c r="G64" s="135"/>
      <c r="H64" s="135">
        <f>'将来負担比率（分子）の構造'!K$43</f>
        <v>24834</v>
      </c>
      <c r="I64" s="135"/>
      <c r="J64" s="135"/>
      <c r="K64" s="135">
        <f>'将来負担比率（分子）の構造'!L$43</f>
        <v>24255</v>
      </c>
      <c r="L64" s="135"/>
      <c r="M64" s="135"/>
      <c r="N64" s="135">
        <f>'将来負担比率（分子）の構造'!M$43</f>
        <v>23986</v>
      </c>
      <c r="O64" s="135"/>
      <c r="P64" s="135"/>
    </row>
    <row r="65" spans="1:16" x14ac:dyDescent="0.15">
      <c r="A65" s="135" t="s">
        <v>26</v>
      </c>
      <c r="B65" s="135">
        <f>'将来負担比率（分子）の構造'!I$42</f>
        <v>3728</v>
      </c>
      <c r="C65" s="135"/>
      <c r="D65" s="135"/>
      <c r="E65" s="135">
        <f>'将来負担比率（分子）の構造'!J$42</f>
        <v>3631</v>
      </c>
      <c r="F65" s="135"/>
      <c r="G65" s="135"/>
      <c r="H65" s="135">
        <f>'将来負担比率（分子）の構造'!K$42</f>
        <v>3566</v>
      </c>
      <c r="I65" s="135"/>
      <c r="J65" s="135"/>
      <c r="K65" s="135">
        <f>'将来負担比率（分子）の構造'!L$42</f>
        <v>3515</v>
      </c>
      <c r="L65" s="135"/>
      <c r="M65" s="135"/>
      <c r="N65" s="135">
        <f>'将来負担比率（分子）の構造'!M$42</f>
        <v>3132</v>
      </c>
      <c r="O65" s="135"/>
      <c r="P65" s="135"/>
    </row>
    <row r="66" spans="1:16" x14ac:dyDescent="0.15">
      <c r="A66" s="135" t="s">
        <v>25</v>
      </c>
      <c r="B66" s="135">
        <f>'将来負担比率（分子）の構造'!I$41</f>
        <v>31884</v>
      </c>
      <c r="C66" s="135"/>
      <c r="D66" s="135"/>
      <c r="E66" s="135">
        <f>'将来負担比率（分子）の構造'!J$41</f>
        <v>31708</v>
      </c>
      <c r="F66" s="135"/>
      <c r="G66" s="135"/>
      <c r="H66" s="135">
        <f>'将来負担比率（分子）の構造'!K$41</f>
        <v>31918</v>
      </c>
      <c r="I66" s="135"/>
      <c r="J66" s="135"/>
      <c r="K66" s="135">
        <f>'将来負担比率（分子）の構造'!L$41</f>
        <v>31649</v>
      </c>
      <c r="L66" s="135"/>
      <c r="M66" s="135"/>
      <c r="N66" s="135">
        <f>'将来負担比率（分子）の構造'!M$41</f>
        <v>30890</v>
      </c>
      <c r="O66" s="135"/>
      <c r="P66" s="135"/>
    </row>
    <row r="67" spans="1:16" x14ac:dyDescent="0.15">
      <c r="A67" s="135" t="s">
        <v>63</v>
      </c>
      <c r="B67" s="135" t="e">
        <f>NA()</f>
        <v>#N/A</v>
      </c>
      <c r="C67" s="135">
        <f>IF(ISNUMBER('将来負担比率（分子）の構造'!I$52), IF('将来負担比率（分子）の構造'!I$52 &lt; 0, 0, '将来負担比率（分子）の構造'!I$52), NA())</f>
        <v>26368</v>
      </c>
      <c r="D67" s="135" t="e">
        <f>NA()</f>
        <v>#N/A</v>
      </c>
      <c r="E67" s="135" t="e">
        <f>NA()</f>
        <v>#N/A</v>
      </c>
      <c r="F67" s="135">
        <f>IF(ISNUMBER('将来負担比率（分子）の構造'!J$52), IF('将来負担比率（分子）の構造'!J$52 &lt; 0, 0, '将来負担比率（分子）の構造'!J$52), NA())</f>
        <v>23974</v>
      </c>
      <c r="G67" s="135" t="e">
        <f>NA()</f>
        <v>#N/A</v>
      </c>
      <c r="H67" s="135" t="e">
        <f>NA()</f>
        <v>#N/A</v>
      </c>
      <c r="I67" s="135">
        <f>IF(ISNUMBER('将来負担比率（分子）の構造'!K$52), IF('将来負担比率（分子）の構造'!K$52 &lt; 0, 0, '将来負担比率（分子）の構造'!K$52), NA())</f>
        <v>22223</v>
      </c>
      <c r="J67" s="135" t="e">
        <f>NA()</f>
        <v>#N/A</v>
      </c>
      <c r="K67" s="135" t="e">
        <f>NA()</f>
        <v>#N/A</v>
      </c>
      <c r="L67" s="135">
        <f>IF(ISNUMBER('将来負担比率（分子）の構造'!L$52), IF('将来負担比率（分子）の構造'!L$52 &lt; 0, 0, '将来負担比率（分子）の構造'!L$52), NA())</f>
        <v>21602</v>
      </c>
      <c r="M67" s="135" t="e">
        <f>NA()</f>
        <v>#N/A</v>
      </c>
      <c r="N67" s="135" t="e">
        <f>NA()</f>
        <v>#N/A</v>
      </c>
      <c r="O67" s="135">
        <f>IF(ISNUMBER('将来負担比率（分子）の構造'!M$52), IF('将来負担比率（分子）の構造'!M$52 &lt; 0, 0, '将来負担比率（分子）の構造'!M$52), NA())</f>
        <v>19812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7" workbookViewId="0">
      <selection activeCell="Z37" sqref="Z37"/>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11309554</v>
      </c>
      <c r="S5" s="583"/>
      <c r="T5" s="583"/>
      <c r="U5" s="583"/>
      <c r="V5" s="583"/>
      <c r="W5" s="583"/>
      <c r="X5" s="583"/>
      <c r="Y5" s="584"/>
      <c r="Z5" s="585">
        <v>38.4</v>
      </c>
      <c r="AA5" s="585"/>
      <c r="AB5" s="585"/>
      <c r="AC5" s="585"/>
      <c r="AD5" s="586">
        <v>10342361</v>
      </c>
      <c r="AE5" s="586"/>
      <c r="AF5" s="586"/>
      <c r="AG5" s="586"/>
      <c r="AH5" s="586"/>
      <c r="AI5" s="586"/>
      <c r="AJ5" s="586"/>
      <c r="AK5" s="586"/>
      <c r="AL5" s="587">
        <v>64.099999999999994</v>
      </c>
      <c r="AM5" s="588"/>
      <c r="AN5" s="588"/>
      <c r="AO5" s="589"/>
      <c r="AP5" s="579" t="s">
        <v>207</v>
      </c>
      <c r="AQ5" s="580"/>
      <c r="AR5" s="580"/>
      <c r="AS5" s="580"/>
      <c r="AT5" s="580"/>
      <c r="AU5" s="580"/>
      <c r="AV5" s="580"/>
      <c r="AW5" s="580"/>
      <c r="AX5" s="580"/>
      <c r="AY5" s="580"/>
      <c r="AZ5" s="580"/>
      <c r="BA5" s="580"/>
      <c r="BB5" s="580"/>
      <c r="BC5" s="580"/>
      <c r="BD5" s="580"/>
      <c r="BE5" s="580"/>
      <c r="BF5" s="581"/>
      <c r="BG5" s="593">
        <v>10342361</v>
      </c>
      <c r="BH5" s="594"/>
      <c r="BI5" s="594"/>
      <c r="BJ5" s="594"/>
      <c r="BK5" s="594"/>
      <c r="BL5" s="594"/>
      <c r="BM5" s="594"/>
      <c r="BN5" s="595"/>
      <c r="BO5" s="596">
        <v>91.4</v>
      </c>
      <c r="BP5" s="596"/>
      <c r="BQ5" s="596"/>
      <c r="BR5" s="596"/>
      <c r="BS5" s="597">
        <v>154476</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x14ac:dyDescent="0.15">
      <c r="B6" s="590" t="s">
        <v>211</v>
      </c>
      <c r="C6" s="591"/>
      <c r="D6" s="591"/>
      <c r="E6" s="591"/>
      <c r="F6" s="591"/>
      <c r="G6" s="591"/>
      <c r="H6" s="591"/>
      <c r="I6" s="591"/>
      <c r="J6" s="591"/>
      <c r="K6" s="591"/>
      <c r="L6" s="591"/>
      <c r="M6" s="591"/>
      <c r="N6" s="591"/>
      <c r="O6" s="591"/>
      <c r="P6" s="591"/>
      <c r="Q6" s="592"/>
      <c r="R6" s="593">
        <v>186807</v>
      </c>
      <c r="S6" s="594"/>
      <c r="T6" s="594"/>
      <c r="U6" s="594"/>
      <c r="V6" s="594"/>
      <c r="W6" s="594"/>
      <c r="X6" s="594"/>
      <c r="Y6" s="595"/>
      <c r="Z6" s="596">
        <v>0.6</v>
      </c>
      <c r="AA6" s="596"/>
      <c r="AB6" s="596"/>
      <c r="AC6" s="596"/>
      <c r="AD6" s="597">
        <v>186807</v>
      </c>
      <c r="AE6" s="597"/>
      <c r="AF6" s="597"/>
      <c r="AG6" s="597"/>
      <c r="AH6" s="597"/>
      <c r="AI6" s="597"/>
      <c r="AJ6" s="597"/>
      <c r="AK6" s="597"/>
      <c r="AL6" s="598">
        <v>1.2</v>
      </c>
      <c r="AM6" s="599"/>
      <c r="AN6" s="599"/>
      <c r="AO6" s="600"/>
      <c r="AP6" s="590" t="s">
        <v>212</v>
      </c>
      <c r="AQ6" s="591"/>
      <c r="AR6" s="591"/>
      <c r="AS6" s="591"/>
      <c r="AT6" s="591"/>
      <c r="AU6" s="591"/>
      <c r="AV6" s="591"/>
      <c r="AW6" s="591"/>
      <c r="AX6" s="591"/>
      <c r="AY6" s="591"/>
      <c r="AZ6" s="591"/>
      <c r="BA6" s="591"/>
      <c r="BB6" s="591"/>
      <c r="BC6" s="591"/>
      <c r="BD6" s="591"/>
      <c r="BE6" s="591"/>
      <c r="BF6" s="592"/>
      <c r="BG6" s="593">
        <v>10342361</v>
      </c>
      <c r="BH6" s="594"/>
      <c r="BI6" s="594"/>
      <c r="BJ6" s="594"/>
      <c r="BK6" s="594"/>
      <c r="BL6" s="594"/>
      <c r="BM6" s="594"/>
      <c r="BN6" s="595"/>
      <c r="BO6" s="596">
        <v>91.4</v>
      </c>
      <c r="BP6" s="596"/>
      <c r="BQ6" s="596"/>
      <c r="BR6" s="596"/>
      <c r="BS6" s="597">
        <v>154476</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281505</v>
      </c>
      <c r="CS6" s="594"/>
      <c r="CT6" s="594"/>
      <c r="CU6" s="594"/>
      <c r="CV6" s="594"/>
      <c r="CW6" s="594"/>
      <c r="CX6" s="594"/>
      <c r="CY6" s="595"/>
      <c r="CZ6" s="596">
        <v>1</v>
      </c>
      <c r="DA6" s="596"/>
      <c r="DB6" s="596"/>
      <c r="DC6" s="596"/>
      <c r="DD6" s="602" t="s">
        <v>214</v>
      </c>
      <c r="DE6" s="594"/>
      <c r="DF6" s="594"/>
      <c r="DG6" s="594"/>
      <c r="DH6" s="594"/>
      <c r="DI6" s="594"/>
      <c r="DJ6" s="594"/>
      <c r="DK6" s="594"/>
      <c r="DL6" s="594"/>
      <c r="DM6" s="594"/>
      <c r="DN6" s="594"/>
      <c r="DO6" s="594"/>
      <c r="DP6" s="595"/>
      <c r="DQ6" s="602">
        <v>281505</v>
      </c>
      <c r="DR6" s="594"/>
      <c r="DS6" s="594"/>
      <c r="DT6" s="594"/>
      <c r="DU6" s="594"/>
      <c r="DV6" s="594"/>
      <c r="DW6" s="594"/>
      <c r="DX6" s="594"/>
      <c r="DY6" s="594"/>
      <c r="DZ6" s="594"/>
      <c r="EA6" s="594"/>
      <c r="EB6" s="594"/>
      <c r="EC6" s="603"/>
    </row>
    <row r="7" spans="2:143" ht="11.25" customHeight="1" x14ac:dyDescent="0.15">
      <c r="B7" s="590" t="s">
        <v>215</v>
      </c>
      <c r="C7" s="591"/>
      <c r="D7" s="591"/>
      <c r="E7" s="591"/>
      <c r="F7" s="591"/>
      <c r="G7" s="591"/>
      <c r="H7" s="591"/>
      <c r="I7" s="591"/>
      <c r="J7" s="591"/>
      <c r="K7" s="591"/>
      <c r="L7" s="591"/>
      <c r="M7" s="591"/>
      <c r="N7" s="591"/>
      <c r="O7" s="591"/>
      <c r="P7" s="591"/>
      <c r="Q7" s="592"/>
      <c r="R7" s="593">
        <v>31373</v>
      </c>
      <c r="S7" s="594"/>
      <c r="T7" s="594"/>
      <c r="U7" s="594"/>
      <c r="V7" s="594"/>
      <c r="W7" s="594"/>
      <c r="X7" s="594"/>
      <c r="Y7" s="595"/>
      <c r="Z7" s="596">
        <v>0.1</v>
      </c>
      <c r="AA7" s="596"/>
      <c r="AB7" s="596"/>
      <c r="AC7" s="596"/>
      <c r="AD7" s="597">
        <v>31373</v>
      </c>
      <c r="AE7" s="597"/>
      <c r="AF7" s="597"/>
      <c r="AG7" s="597"/>
      <c r="AH7" s="597"/>
      <c r="AI7" s="597"/>
      <c r="AJ7" s="597"/>
      <c r="AK7" s="597"/>
      <c r="AL7" s="598">
        <v>0.2</v>
      </c>
      <c r="AM7" s="599"/>
      <c r="AN7" s="599"/>
      <c r="AO7" s="600"/>
      <c r="AP7" s="590" t="s">
        <v>216</v>
      </c>
      <c r="AQ7" s="591"/>
      <c r="AR7" s="591"/>
      <c r="AS7" s="591"/>
      <c r="AT7" s="591"/>
      <c r="AU7" s="591"/>
      <c r="AV7" s="591"/>
      <c r="AW7" s="591"/>
      <c r="AX7" s="591"/>
      <c r="AY7" s="591"/>
      <c r="AZ7" s="591"/>
      <c r="BA7" s="591"/>
      <c r="BB7" s="591"/>
      <c r="BC7" s="591"/>
      <c r="BD7" s="591"/>
      <c r="BE7" s="591"/>
      <c r="BF7" s="592"/>
      <c r="BG7" s="593">
        <v>4488290</v>
      </c>
      <c r="BH7" s="594"/>
      <c r="BI7" s="594"/>
      <c r="BJ7" s="594"/>
      <c r="BK7" s="594"/>
      <c r="BL7" s="594"/>
      <c r="BM7" s="594"/>
      <c r="BN7" s="595"/>
      <c r="BO7" s="596">
        <v>39.700000000000003</v>
      </c>
      <c r="BP7" s="596"/>
      <c r="BQ7" s="596"/>
      <c r="BR7" s="596"/>
      <c r="BS7" s="597">
        <v>154476</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3002497</v>
      </c>
      <c r="CS7" s="594"/>
      <c r="CT7" s="594"/>
      <c r="CU7" s="594"/>
      <c r="CV7" s="594"/>
      <c r="CW7" s="594"/>
      <c r="CX7" s="594"/>
      <c r="CY7" s="595"/>
      <c r="CZ7" s="596">
        <v>10.3</v>
      </c>
      <c r="DA7" s="596"/>
      <c r="DB7" s="596"/>
      <c r="DC7" s="596"/>
      <c r="DD7" s="602">
        <v>32808</v>
      </c>
      <c r="DE7" s="594"/>
      <c r="DF7" s="594"/>
      <c r="DG7" s="594"/>
      <c r="DH7" s="594"/>
      <c r="DI7" s="594"/>
      <c r="DJ7" s="594"/>
      <c r="DK7" s="594"/>
      <c r="DL7" s="594"/>
      <c r="DM7" s="594"/>
      <c r="DN7" s="594"/>
      <c r="DO7" s="594"/>
      <c r="DP7" s="595"/>
      <c r="DQ7" s="602">
        <v>2552035</v>
      </c>
      <c r="DR7" s="594"/>
      <c r="DS7" s="594"/>
      <c r="DT7" s="594"/>
      <c r="DU7" s="594"/>
      <c r="DV7" s="594"/>
      <c r="DW7" s="594"/>
      <c r="DX7" s="594"/>
      <c r="DY7" s="594"/>
      <c r="DZ7" s="594"/>
      <c r="EA7" s="594"/>
      <c r="EB7" s="594"/>
      <c r="EC7" s="603"/>
    </row>
    <row r="8" spans="2:143" ht="11.25" customHeight="1" x14ac:dyDescent="0.15">
      <c r="B8" s="590" t="s">
        <v>218</v>
      </c>
      <c r="C8" s="591"/>
      <c r="D8" s="591"/>
      <c r="E8" s="591"/>
      <c r="F8" s="591"/>
      <c r="G8" s="591"/>
      <c r="H8" s="591"/>
      <c r="I8" s="591"/>
      <c r="J8" s="591"/>
      <c r="K8" s="591"/>
      <c r="L8" s="591"/>
      <c r="M8" s="591"/>
      <c r="N8" s="591"/>
      <c r="O8" s="591"/>
      <c r="P8" s="591"/>
      <c r="Q8" s="592"/>
      <c r="R8" s="593">
        <v>73858</v>
      </c>
      <c r="S8" s="594"/>
      <c r="T8" s="594"/>
      <c r="U8" s="594"/>
      <c r="V8" s="594"/>
      <c r="W8" s="594"/>
      <c r="X8" s="594"/>
      <c r="Y8" s="595"/>
      <c r="Z8" s="596">
        <v>0.3</v>
      </c>
      <c r="AA8" s="596"/>
      <c r="AB8" s="596"/>
      <c r="AC8" s="596"/>
      <c r="AD8" s="597">
        <v>73858</v>
      </c>
      <c r="AE8" s="597"/>
      <c r="AF8" s="597"/>
      <c r="AG8" s="597"/>
      <c r="AH8" s="597"/>
      <c r="AI8" s="597"/>
      <c r="AJ8" s="597"/>
      <c r="AK8" s="597"/>
      <c r="AL8" s="598">
        <v>0.5</v>
      </c>
      <c r="AM8" s="599"/>
      <c r="AN8" s="599"/>
      <c r="AO8" s="600"/>
      <c r="AP8" s="590" t="s">
        <v>219</v>
      </c>
      <c r="AQ8" s="591"/>
      <c r="AR8" s="591"/>
      <c r="AS8" s="591"/>
      <c r="AT8" s="591"/>
      <c r="AU8" s="591"/>
      <c r="AV8" s="591"/>
      <c r="AW8" s="591"/>
      <c r="AX8" s="591"/>
      <c r="AY8" s="591"/>
      <c r="AZ8" s="591"/>
      <c r="BA8" s="591"/>
      <c r="BB8" s="591"/>
      <c r="BC8" s="591"/>
      <c r="BD8" s="591"/>
      <c r="BE8" s="591"/>
      <c r="BF8" s="592"/>
      <c r="BG8" s="593">
        <v>113499</v>
      </c>
      <c r="BH8" s="594"/>
      <c r="BI8" s="594"/>
      <c r="BJ8" s="594"/>
      <c r="BK8" s="594"/>
      <c r="BL8" s="594"/>
      <c r="BM8" s="594"/>
      <c r="BN8" s="595"/>
      <c r="BO8" s="596">
        <v>1</v>
      </c>
      <c r="BP8" s="596"/>
      <c r="BQ8" s="596"/>
      <c r="BR8" s="596"/>
      <c r="BS8" s="602" t="s">
        <v>110</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11950828</v>
      </c>
      <c r="CS8" s="594"/>
      <c r="CT8" s="594"/>
      <c r="CU8" s="594"/>
      <c r="CV8" s="594"/>
      <c r="CW8" s="594"/>
      <c r="CX8" s="594"/>
      <c r="CY8" s="595"/>
      <c r="CZ8" s="596">
        <v>41.1</v>
      </c>
      <c r="DA8" s="596"/>
      <c r="DB8" s="596"/>
      <c r="DC8" s="596"/>
      <c r="DD8" s="602">
        <v>235</v>
      </c>
      <c r="DE8" s="594"/>
      <c r="DF8" s="594"/>
      <c r="DG8" s="594"/>
      <c r="DH8" s="594"/>
      <c r="DI8" s="594"/>
      <c r="DJ8" s="594"/>
      <c r="DK8" s="594"/>
      <c r="DL8" s="594"/>
      <c r="DM8" s="594"/>
      <c r="DN8" s="594"/>
      <c r="DO8" s="594"/>
      <c r="DP8" s="595"/>
      <c r="DQ8" s="602">
        <v>5640936</v>
      </c>
      <c r="DR8" s="594"/>
      <c r="DS8" s="594"/>
      <c r="DT8" s="594"/>
      <c r="DU8" s="594"/>
      <c r="DV8" s="594"/>
      <c r="DW8" s="594"/>
      <c r="DX8" s="594"/>
      <c r="DY8" s="594"/>
      <c r="DZ8" s="594"/>
      <c r="EA8" s="594"/>
      <c r="EB8" s="594"/>
      <c r="EC8" s="603"/>
    </row>
    <row r="9" spans="2:143" ht="11.25" customHeight="1" x14ac:dyDescent="0.15">
      <c r="B9" s="590" t="s">
        <v>221</v>
      </c>
      <c r="C9" s="591"/>
      <c r="D9" s="591"/>
      <c r="E9" s="591"/>
      <c r="F9" s="591"/>
      <c r="G9" s="591"/>
      <c r="H9" s="591"/>
      <c r="I9" s="591"/>
      <c r="J9" s="591"/>
      <c r="K9" s="591"/>
      <c r="L9" s="591"/>
      <c r="M9" s="591"/>
      <c r="N9" s="591"/>
      <c r="O9" s="591"/>
      <c r="P9" s="591"/>
      <c r="Q9" s="592"/>
      <c r="R9" s="593">
        <v>81220</v>
      </c>
      <c r="S9" s="594"/>
      <c r="T9" s="594"/>
      <c r="U9" s="594"/>
      <c r="V9" s="594"/>
      <c r="W9" s="594"/>
      <c r="X9" s="594"/>
      <c r="Y9" s="595"/>
      <c r="Z9" s="596">
        <v>0.3</v>
      </c>
      <c r="AA9" s="596"/>
      <c r="AB9" s="596"/>
      <c r="AC9" s="596"/>
      <c r="AD9" s="597">
        <v>81220</v>
      </c>
      <c r="AE9" s="597"/>
      <c r="AF9" s="597"/>
      <c r="AG9" s="597"/>
      <c r="AH9" s="597"/>
      <c r="AI9" s="597"/>
      <c r="AJ9" s="597"/>
      <c r="AK9" s="597"/>
      <c r="AL9" s="598">
        <v>0.5</v>
      </c>
      <c r="AM9" s="599"/>
      <c r="AN9" s="599"/>
      <c r="AO9" s="600"/>
      <c r="AP9" s="590" t="s">
        <v>222</v>
      </c>
      <c r="AQ9" s="591"/>
      <c r="AR9" s="591"/>
      <c r="AS9" s="591"/>
      <c r="AT9" s="591"/>
      <c r="AU9" s="591"/>
      <c r="AV9" s="591"/>
      <c r="AW9" s="591"/>
      <c r="AX9" s="591"/>
      <c r="AY9" s="591"/>
      <c r="AZ9" s="591"/>
      <c r="BA9" s="591"/>
      <c r="BB9" s="591"/>
      <c r="BC9" s="591"/>
      <c r="BD9" s="591"/>
      <c r="BE9" s="591"/>
      <c r="BF9" s="592"/>
      <c r="BG9" s="593">
        <v>3492751</v>
      </c>
      <c r="BH9" s="594"/>
      <c r="BI9" s="594"/>
      <c r="BJ9" s="594"/>
      <c r="BK9" s="594"/>
      <c r="BL9" s="594"/>
      <c r="BM9" s="594"/>
      <c r="BN9" s="595"/>
      <c r="BO9" s="596">
        <v>30.9</v>
      </c>
      <c r="BP9" s="596"/>
      <c r="BQ9" s="596"/>
      <c r="BR9" s="596"/>
      <c r="BS9" s="602" t="s">
        <v>110</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3368194</v>
      </c>
      <c r="CS9" s="594"/>
      <c r="CT9" s="594"/>
      <c r="CU9" s="594"/>
      <c r="CV9" s="594"/>
      <c r="CW9" s="594"/>
      <c r="CX9" s="594"/>
      <c r="CY9" s="595"/>
      <c r="CZ9" s="596">
        <v>11.6</v>
      </c>
      <c r="DA9" s="596"/>
      <c r="DB9" s="596"/>
      <c r="DC9" s="596"/>
      <c r="DD9" s="602">
        <v>3933</v>
      </c>
      <c r="DE9" s="594"/>
      <c r="DF9" s="594"/>
      <c r="DG9" s="594"/>
      <c r="DH9" s="594"/>
      <c r="DI9" s="594"/>
      <c r="DJ9" s="594"/>
      <c r="DK9" s="594"/>
      <c r="DL9" s="594"/>
      <c r="DM9" s="594"/>
      <c r="DN9" s="594"/>
      <c r="DO9" s="594"/>
      <c r="DP9" s="595"/>
      <c r="DQ9" s="602">
        <v>3138645</v>
      </c>
      <c r="DR9" s="594"/>
      <c r="DS9" s="594"/>
      <c r="DT9" s="594"/>
      <c r="DU9" s="594"/>
      <c r="DV9" s="594"/>
      <c r="DW9" s="594"/>
      <c r="DX9" s="594"/>
      <c r="DY9" s="594"/>
      <c r="DZ9" s="594"/>
      <c r="EA9" s="594"/>
      <c r="EB9" s="594"/>
      <c r="EC9" s="603"/>
    </row>
    <row r="10" spans="2:143" ht="11.25" customHeight="1" x14ac:dyDescent="0.15">
      <c r="B10" s="590" t="s">
        <v>224</v>
      </c>
      <c r="C10" s="591"/>
      <c r="D10" s="591"/>
      <c r="E10" s="591"/>
      <c r="F10" s="591"/>
      <c r="G10" s="591"/>
      <c r="H10" s="591"/>
      <c r="I10" s="591"/>
      <c r="J10" s="591"/>
      <c r="K10" s="591"/>
      <c r="L10" s="591"/>
      <c r="M10" s="591"/>
      <c r="N10" s="591"/>
      <c r="O10" s="591"/>
      <c r="P10" s="591"/>
      <c r="Q10" s="592"/>
      <c r="R10" s="593">
        <v>1499549</v>
      </c>
      <c r="S10" s="594"/>
      <c r="T10" s="594"/>
      <c r="U10" s="594"/>
      <c r="V10" s="594"/>
      <c r="W10" s="594"/>
      <c r="X10" s="594"/>
      <c r="Y10" s="595"/>
      <c r="Z10" s="596">
        <v>5.0999999999999996</v>
      </c>
      <c r="AA10" s="596"/>
      <c r="AB10" s="596"/>
      <c r="AC10" s="596"/>
      <c r="AD10" s="597">
        <v>1499549</v>
      </c>
      <c r="AE10" s="597"/>
      <c r="AF10" s="597"/>
      <c r="AG10" s="597"/>
      <c r="AH10" s="597"/>
      <c r="AI10" s="597"/>
      <c r="AJ10" s="597"/>
      <c r="AK10" s="597"/>
      <c r="AL10" s="598">
        <v>9.3000000000000007</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264211</v>
      </c>
      <c r="BH10" s="594"/>
      <c r="BI10" s="594"/>
      <c r="BJ10" s="594"/>
      <c r="BK10" s="594"/>
      <c r="BL10" s="594"/>
      <c r="BM10" s="594"/>
      <c r="BN10" s="595"/>
      <c r="BO10" s="596">
        <v>2.2999999999999998</v>
      </c>
      <c r="BP10" s="596"/>
      <c r="BQ10" s="596"/>
      <c r="BR10" s="596"/>
      <c r="BS10" s="602">
        <v>43922</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42388</v>
      </c>
      <c r="CS10" s="594"/>
      <c r="CT10" s="594"/>
      <c r="CU10" s="594"/>
      <c r="CV10" s="594"/>
      <c r="CW10" s="594"/>
      <c r="CX10" s="594"/>
      <c r="CY10" s="595"/>
      <c r="CZ10" s="596">
        <v>0.1</v>
      </c>
      <c r="DA10" s="596"/>
      <c r="DB10" s="596"/>
      <c r="DC10" s="596"/>
      <c r="DD10" s="602" t="s">
        <v>110</v>
      </c>
      <c r="DE10" s="594"/>
      <c r="DF10" s="594"/>
      <c r="DG10" s="594"/>
      <c r="DH10" s="594"/>
      <c r="DI10" s="594"/>
      <c r="DJ10" s="594"/>
      <c r="DK10" s="594"/>
      <c r="DL10" s="594"/>
      <c r="DM10" s="594"/>
      <c r="DN10" s="594"/>
      <c r="DO10" s="594"/>
      <c r="DP10" s="595"/>
      <c r="DQ10" s="602">
        <v>40016</v>
      </c>
      <c r="DR10" s="594"/>
      <c r="DS10" s="594"/>
      <c r="DT10" s="594"/>
      <c r="DU10" s="594"/>
      <c r="DV10" s="594"/>
      <c r="DW10" s="594"/>
      <c r="DX10" s="594"/>
      <c r="DY10" s="594"/>
      <c r="DZ10" s="594"/>
      <c r="EA10" s="594"/>
      <c r="EB10" s="594"/>
      <c r="EC10" s="603"/>
    </row>
    <row r="11" spans="2:143" ht="11.25" customHeight="1" x14ac:dyDescent="0.15">
      <c r="B11" s="590" t="s">
        <v>227</v>
      </c>
      <c r="C11" s="591"/>
      <c r="D11" s="591"/>
      <c r="E11" s="591"/>
      <c r="F11" s="591"/>
      <c r="G11" s="591"/>
      <c r="H11" s="591"/>
      <c r="I11" s="591"/>
      <c r="J11" s="591"/>
      <c r="K11" s="591"/>
      <c r="L11" s="591"/>
      <c r="M11" s="591"/>
      <c r="N11" s="591"/>
      <c r="O11" s="591"/>
      <c r="P11" s="591"/>
      <c r="Q11" s="592"/>
      <c r="R11" s="593" t="s">
        <v>110</v>
      </c>
      <c r="S11" s="594"/>
      <c r="T11" s="594"/>
      <c r="U11" s="594"/>
      <c r="V11" s="594"/>
      <c r="W11" s="594"/>
      <c r="X11" s="594"/>
      <c r="Y11" s="595"/>
      <c r="Z11" s="596" t="s">
        <v>110</v>
      </c>
      <c r="AA11" s="596"/>
      <c r="AB11" s="596"/>
      <c r="AC11" s="596"/>
      <c r="AD11" s="597" t="s">
        <v>110</v>
      </c>
      <c r="AE11" s="597"/>
      <c r="AF11" s="597"/>
      <c r="AG11" s="597"/>
      <c r="AH11" s="597"/>
      <c r="AI11" s="597"/>
      <c r="AJ11" s="597"/>
      <c r="AK11" s="597"/>
      <c r="AL11" s="598" t="s">
        <v>110</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617829</v>
      </c>
      <c r="BH11" s="594"/>
      <c r="BI11" s="594"/>
      <c r="BJ11" s="594"/>
      <c r="BK11" s="594"/>
      <c r="BL11" s="594"/>
      <c r="BM11" s="594"/>
      <c r="BN11" s="595"/>
      <c r="BO11" s="596">
        <v>5.5</v>
      </c>
      <c r="BP11" s="596"/>
      <c r="BQ11" s="596"/>
      <c r="BR11" s="596"/>
      <c r="BS11" s="602">
        <v>110554</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42128</v>
      </c>
      <c r="CS11" s="594"/>
      <c r="CT11" s="594"/>
      <c r="CU11" s="594"/>
      <c r="CV11" s="594"/>
      <c r="CW11" s="594"/>
      <c r="CX11" s="594"/>
      <c r="CY11" s="595"/>
      <c r="CZ11" s="596">
        <v>0.1</v>
      </c>
      <c r="DA11" s="596"/>
      <c r="DB11" s="596"/>
      <c r="DC11" s="596"/>
      <c r="DD11" s="602">
        <v>16509</v>
      </c>
      <c r="DE11" s="594"/>
      <c r="DF11" s="594"/>
      <c r="DG11" s="594"/>
      <c r="DH11" s="594"/>
      <c r="DI11" s="594"/>
      <c r="DJ11" s="594"/>
      <c r="DK11" s="594"/>
      <c r="DL11" s="594"/>
      <c r="DM11" s="594"/>
      <c r="DN11" s="594"/>
      <c r="DO11" s="594"/>
      <c r="DP11" s="595"/>
      <c r="DQ11" s="602">
        <v>25600</v>
      </c>
      <c r="DR11" s="594"/>
      <c r="DS11" s="594"/>
      <c r="DT11" s="594"/>
      <c r="DU11" s="594"/>
      <c r="DV11" s="594"/>
      <c r="DW11" s="594"/>
      <c r="DX11" s="594"/>
      <c r="DY11" s="594"/>
      <c r="DZ11" s="594"/>
      <c r="EA11" s="594"/>
      <c r="EB11" s="594"/>
      <c r="EC11" s="603"/>
    </row>
    <row r="12" spans="2:143" ht="11.25" customHeight="1" x14ac:dyDescent="0.15">
      <c r="B12" s="590" t="s">
        <v>230</v>
      </c>
      <c r="C12" s="591"/>
      <c r="D12" s="591"/>
      <c r="E12" s="591"/>
      <c r="F12" s="591"/>
      <c r="G12" s="591"/>
      <c r="H12" s="591"/>
      <c r="I12" s="591"/>
      <c r="J12" s="591"/>
      <c r="K12" s="591"/>
      <c r="L12" s="591"/>
      <c r="M12" s="591"/>
      <c r="N12" s="591"/>
      <c r="O12" s="591"/>
      <c r="P12" s="591"/>
      <c r="Q12" s="592"/>
      <c r="R12" s="593" t="s">
        <v>110</v>
      </c>
      <c r="S12" s="594"/>
      <c r="T12" s="594"/>
      <c r="U12" s="594"/>
      <c r="V12" s="594"/>
      <c r="W12" s="594"/>
      <c r="X12" s="594"/>
      <c r="Y12" s="595"/>
      <c r="Z12" s="596" t="s">
        <v>110</v>
      </c>
      <c r="AA12" s="596"/>
      <c r="AB12" s="596"/>
      <c r="AC12" s="596"/>
      <c r="AD12" s="597" t="s">
        <v>110</v>
      </c>
      <c r="AE12" s="597"/>
      <c r="AF12" s="597"/>
      <c r="AG12" s="597"/>
      <c r="AH12" s="597"/>
      <c r="AI12" s="597"/>
      <c r="AJ12" s="597"/>
      <c r="AK12" s="597"/>
      <c r="AL12" s="598" t="s">
        <v>110</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5136214</v>
      </c>
      <c r="BH12" s="594"/>
      <c r="BI12" s="594"/>
      <c r="BJ12" s="594"/>
      <c r="BK12" s="594"/>
      <c r="BL12" s="594"/>
      <c r="BM12" s="594"/>
      <c r="BN12" s="595"/>
      <c r="BO12" s="596">
        <v>45.4</v>
      </c>
      <c r="BP12" s="596"/>
      <c r="BQ12" s="596"/>
      <c r="BR12" s="596"/>
      <c r="BS12" s="602" t="s">
        <v>110</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155218</v>
      </c>
      <c r="CS12" s="594"/>
      <c r="CT12" s="594"/>
      <c r="CU12" s="594"/>
      <c r="CV12" s="594"/>
      <c r="CW12" s="594"/>
      <c r="CX12" s="594"/>
      <c r="CY12" s="595"/>
      <c r="CZ12" s="596">
        <v>0.5</v>
      </c>
      <c r="DA12" s="596"/>
      <c r="DB12" s="596"/>
      <c r="DC12" s="596"/>
      <c r="DD12" s="602" t="s">
        <v>110</v>
      </c>
      <c r="DE12" s="594"/>
      <c r="DF12" s="594"/>
      <c r="DG12" s="594"/>
      <c r="DH12" s="594"/>
      <c r="DI12" s="594"/>
      <c r="DJ12" s="594"/>
      <c r="DK12" s="594"/>
      <c r="DL12" s="594"/>
      <c r="DM12" s="594"/>
      <c r="DN12" s="594"/>
      <c r="DO12" s="594"/>
      <c r="DP12" s="595"/>
      <c r="DQ12" s="602">
        <v>150986</v>
      </c>
      <c r="DR12" s="594"/>
      <c r="DS12" s="594"/>
      <c r="DT12" s="594"/>
      <c r="DU12" s="594"/>
      <c r="DV12" s="594"/>
      <c r="DW12" s="594"/>
      <c r="DX12" s="594"/>
      <c r="DY12" s="594"/>
      <c r="DZ12" s="594"/>
      <c r="EA12" s="594"/>
      <c r="EB12" s="594"/>
      <c r="EC12" s="603"/>
    </row>
    <row r="13" spans="2:143" ht="11.25" customHeight="1" x14ac:dyDescent="0.15">
      <c r="B13" s="590" t="s">
        <v>233</v>
      </c>
      <c r="C13" s="591"/>
      <c r="D13" s="591"/>
      <c r="E13" s="591"/>
      <c r="F13" s="591"/>
      <c r="G13" s="591"/>
      <c r="H13" s="591"/>
      <c r="I13" s="591"/>
      <c r="J13" s="591"/>
      <c r="K13" s="591"/>
      <c r="L13" s="591"/>
      <c r="M13" s="591"/>
      <c r="N13" s="591"/>
      <c r="O13" s="591"/>
      <c r="P13" s="591"/>
      <c r="Q13" s="592"/>
      <c r="R13" s="593">
        <v>46169</v>
      </c>
      <c r="S13" s="594"/>
      <c r="T13" s="594"/>
      <c r="U13" s="594"/>
      <c r="V13" s="594"/>
      <c r="W13" s="594"/>
      <c r="X13" s="594"/>
      <c r="Y13" s="595"/>
      <c r="Z13" s="596">
        <v>0.2</v>
      </c>
      <c r="AA13" s="596"/>
      <c r="AB13" s="596"/>
      <c r="AC13" s="596"/>
      <c r="AD13" s="597">
        <v>46169</v>
      </c>
      <c r="AE13" s="597"/>
      <c r="AF13" s="597"/>
      <c r="AG13" s="597"/>
      <c r="AH13" s="597"/>
      <c r="AI13" s="597"/>
      <c r="AJ13" s="597"/>
      <c r="AK13" s="597"/>
      <c r="AL13" s="598">
        <v>0.3</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4659869</v>
      </c>
      <c r="BH13" s="594"/>
      <c r="BI13" s="594"/>
      <c r="BJ13" s="594"/>
      <c r="BK13" s="594"/>
      <c r="BL13" s="594"/>
      <c r="BM13" s="594"/>
      <c r="BN13" s="595"/>
      <c r="BO13" s="596">
        <v>41.2</v>
      </c>
      <c r="BP13" s="596"/>
      <c r="BQ13" s="596"/>
      <c r="BR13" s="596"/>
      <c r="BS13" s="602" t="s">
        <v>110</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3780428</v>
      </c>
      <c r="CS13" s="594"/>
      <c r="CT13" s="594"/>
      <c r="CU13" s="594"/>
      <c r="CV13" s="594"/>
      <c r="CW13" s="594"/>
      <c r="CX13" s="594"/>
      <c r="CY13" s="595"/>
      <c r="CZ13" s="596">
        <v>13</v>
      </c>
      <c r="DA13" s="596"/>
      <c r="DB13" s="596"/>
      <c r="DC13" s="596"/>
      <c r="DD13" s="602">
        <v>1383293</v>
      </c>
      <c r="DE13" s="594"/>
      <c r="DF13" s="594"/>
      <c r="DG13" s="594"/>
      <c r="DH13" s="594"/>
      <c r="DI13" s="594"/>
      <c r="DJ13" s="594"/>
      <c r="DK13" s="594"/>
      <c r="DL13" s="594"/>
      <c r="DM13" s="594"/>
      <c r="DN13" s="594"/>
      <c r="DO13" s="594"/>
      <c r="DP13" s="595"/>
      <c r="DQ13" s="602">
        <v>2785902</v>
      </c>
      <c r="DR13" s="594"/>
      <c r="DS13" s="594"/>
      <c r="DT13" s="594"/>
      <c r="DU13" s="594"/>
      <c r="DV13" s="594"/>
      <c r="DW13" s="594"/>
      <c r="DX13" s="594"/>
      <c r="DY13" s="594"/>
      <c r="DZ13" s="594"/>
      <c r="EA13" s="594"/>
      <c r="EB13" s="594"/>
      <c r="EC13" s="603"/>
    </row>
    <row r="14" spans="2:143" ht="11.25" customHeight="1" x14ac:dyDescent="0.15">
      <c r="B14" s="590" t="s">
        <v>236</v>
      </c>
      <c r="C14" s="591"/>
      <c r="D14" s="591"/>
      <c r="E14" s="591"/>
      <c r="F14" s="591"/>
      <c r="G14" s="591"/>
      <c r="H14" s="591"/>
      <c r="I14" s="591"/>
      <c r="J14" s="591"/>
      <c r="K14" s="591"/>
      <c r="L14" s="591"/>
      <c r="M14" s="591"/>
      <c r="N14" s="591"/>
      <c r="O14" s="591"/>
      <c r="P14" s="591"/>
      <c r="Q14" s="592"/>
      <c r="R14" s="593" t="s">
        <v>110</v>
      </c>
      <c r="S14" s="594"/>
      <c r="T14" s="594"/>
      <c r="U14" s="594"/>
      <c r="V14" s="594"/>
      <c r="W14" s="594"/>
      <c r="X14" s="594"/>
      <c r="Y14" s="595"/>
      <c r="Z14" s="596" t="s">
        <v>110</v>
      </c>
      <c r="AA14" s="596"/>
      <c r="AB14" s="596"/>
      <c r="AC14" s="596"/>
      <c r="AD14" s="597" t="s">
        <v>110</v>
      </c>
      <c r="AE14" s="597"/>
      <c r="AF14" s="597"/>
      <c r="AG14" s="597"/>
      <c r="AH14" s="597"/>
      <c r="AI14" s="597"/>
      <c r="AJ14" s="597"/>
      <c r="AK14" s="597"/>
      <c r="AL14" s="598" t="s">
        <v>110</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86527</v>
      </c>
      <c r="BH14" s="594"/>
      <c r="BI14" s="594"/>
      <c r="BJ14" s="594"/>
      <c r="BK14" s="594"/>
      <c r="BL14" s="594"/>
      <c r="BM14" s="594"/>
      <c r="BN14" s="595"/>
      <c r="BO14" s="596">
        <v>0.8</v>
      </c>
      <c r="BP14" s="596"/>
      <c r="BQ14" s="596"/>
      <c r="BR14" s="596"/>
      <c r="BS14" s="602" t="s">
        <v>110</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708326</v>
      </c>
      <c r="CS14" s="594"/>
      <c r="CT14" s="594"/>
      <c r="CU14" s="594"/>
      <c r="CV14" s="594"/>
      <c r="CW14" s="594"/>
      <c r="CX14" s="594"/>
      <c r="CY14" s="595"/>
      <c r="CZ14" s="596">
        <v>2.4</v>
      </c>
      <c r="DA14" s="596"/>
      <c r="DB14" s="596"/>
      <c r="DC14" s="596"/>
      <c r="DD14" s="602">
        <v>800</v>
      </c>
      <c r="DE14" s="594"/>
      <c r="DF14" s="594"/>
      <c r="DG14" s="594"/>
      <c r="DH14" s="594"/>
      <c r="DI14" s="594"/>
      <c r="DJ14" s="594"/>
      <c r="DK14" s="594"/>
      <c r="DL14" s="594"/>
      <c r="DM14" s="594"/>
      <c r="DN14" s="594"/>
      <c r="DO14" s="594"/>
      <c r="DP14" s="595"/>
      <c r="DQ14" s="602">
        <v>703114</v>
      </c>
      <c r="DR14" s="594"/>
      <c r="DS14" s="594"/>
      <c r="DT14" s="594"/>
      <c r="DU14" s="594"/>
      <c r="DV14" s="594"/>
      <c r="DW14" s="594"/>
      <c r="DX14" s="594"/>
      <c r="DY14" s="594"/>
      <c r="DZ14" s="594"/>
      <c r="EA14" s="594"/>
      <c r="EB14" s="594"/>
      <c r="EC14" s="603"/>
    </row>
    <row r="15" spans="2:143" ht="11.25" customHeight="1" x14ac:dyDescent="0.15">
      <c r="B15" s="590" t="s">
        <v>239</v>
      </c>
      <c r="C15" s="591"/>
      <c r="D15" s="591"/>
      <c r="E15" s="591"/>
      <c r="F15" s="591"/>
      <c r="G15" s="591"/>
      <c r="H15" s="591"/>
      <c r="I15" s="591"/>
      <c r="J15" s="591"/>
      <c r="K15" s="591"/>
      <c r="L15" s="591"/>
      <c r="M15" s="591"/>
      <c r="N15" s="591"/>
      <c r="O15" s="591"/>
      <c r="P15" s="591"/>
      <c r="Q15" s="592"/>
      <c r="R15" s="593">
        <v>47285</v>
      </c>
      <c r="S15" s="594"/>
      <c r="T15" s="594"/>
      <c r="U15" s="594"/>
      <c r="V15" s="594"/>
      <c r="W15" s="594"/>
      <c r="X15" s="594"/>
      <c r="Y15" s="595"/>
      <c r="Z15" s="596">
        <v>0.2</v>
      </c>
      <c r="AA15" s="596"/>
      <c r="AB15" s="596"/>
      <c r="AC15" s="596"/>
      <c r="AD15" s="597">
        <v>47285</v>
      </c>
      <c r="AE15" s="597"/>
      <c r="AF15" s="597"/>
      <c r="AG15" s="597"/>
      <c r="AH15" s="597"/>
      <c r="AI15" s="597"/>
      <c r="AJ15" s="597"/>
      <c r="AK15" s="597"/>
      <c r="AL15" s="598">
        <v>0.3</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631330</v>
      </c>
      <c r="BH15" s="594"/>
      <c r="BI15" s="594"/>
      <c r="BJ15" s="594"/>
      <c r="BK15" s="594"/>
      <c r="BL15" s="594"/>
      <c r="BM15" s="594"/>
      <c r="BN15" s="595"/>
      <c r="BO15" s="596">
        <v>5.6</v>
      </c>
      <c r="BP15" s="596"/>
      <c r="BQ15" s="596"/>
      <c r="BR15" s="596"/>
      <c r="BS15" s="602" t="s">
        <v>110</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2650402</v>
      </c>
      <c r="CS15" s="594"/>
      <c r="CT15" s="594"/>
      <c r="CU15" s="594"/>
      <c r="CV15" s="594"/>
      <c r="CW15" s="594"/>
      <c r="CX15" s="594"/>
      <c r="CY15" s="595"/>
      <c r="CZ15" s="596">
        <v>9.1</v>
      </c>
      <c r="DA15" s="596"/>
      <c r="DB15" s="596"/>
      <c r="DC15" s="596"/>
      <c r="DD15" s="602">
        <v>782754</v>
      </c>
      <c r="DE15" s="594"/>
      <c r="DF15" s="594"/>
      <c r="DG15" s="594"/>
      <c r="DH15" s="594"/>
      <c r="DI15" s="594"/>
      <c r="DJ15" s="594"/>
      <c r="DK15" s="594"/>
      <c r="DL15" s="594"/>
      <c r="DM15" s="594"/>
      <c r="DN15" s="594"/>
      <c r="DO15" s="594"/>
      <c r="DP15" s="595"/>
      <c r="DQ15" s="602">
        <v>1643527</v>
      </c>
      <c r="DR15" s="594"/>
      <c r="DS15" s="594"/>
      <c r="DT15" s="594"/>
      <c r="DU15" s="594"/>
      <c r="DV15" s="594"/>
      <c r="DW15" s="594"/>
      <c r="DX15" s="594"/>
      <c r="DY15" s="594"/>
      <c r="DZ15" s="594"/>
      <c r="EA15" s="594"/>
      <c r="EB15" s="594"/>
      <c r="EC15" s="603"/>
    </row>
    <row r="16" spans="2:143" ht="11.25" customHeight="1" x14ac:dyDescent="0.15">
      <c r="B16" s="590" t="s">
        <v>242</v>
      </c>
      <c r="C16" s="591"/>
      <c r="D16" s="591"/>
      <c r="E16" s="591"/>
      <c r="F16" s="591"/>
      <c r="G16" s="591"/>
      <c r="H16" s="591"/>
      <c r="I16" s="591"/>
      <c r="J16" s="591"/>
      <c r="K16" s="591"/>
      <c r="L16" s="591"/>
      <c r="M16" s="591"/>
      <c r="N16" s="591"/>
      <c r="O16" s="591"/>
      <c r="P16" s="591"/>
      <c r="Q16" s="592"/>
      <c r="R16" s="593">
        <v>3994102</v>
      </c>
      <c r="S16" s="594"/>
      <c r="T16" s="594"/>
      <c r="U16" s="594"/>
      <c r="V16" s="594"/>
      <c r="W16" s="594"/>
      <c r="X16" s="594"/>
      <c r="Y16" s="595"/>
      <c r="Z16" s="596">
        <v>13.6</v>
      </c>
      <c r="AA16" s="596"/>
      <c r="AB16" s="596"/>
      <c r="AC16" s="596"/>
      <c r="AD16" s="597">
        <v>3658793</v>
      </c>
      <c r="AE16" s="597"/>
      <c r="AF16" s="597"/>
      <c r="AG16" s="597"/>
      <c r="AH16" s="597"/>
      <c r="AI16" s="597"/>
      <c r="AJ16" s="597"/>
      <c r="AK16" s="597"/>
      <c r="AL16" s="598">
        <v>22.7</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110</v>
      </c>
      <c r="BH16" s="594"/>
      <c r="BI16" s="594"/>
      <c r="BJ16" s="594"/>
      <c r="BK16" s="594"/>
      <c r="BL16" s="594"/>
      <c r="BM16" s="594"/>
      <c r="BN16" s="595"/>
      <c r="BO16" s="596" t="s">
        <v>110</v>
      </c>
      <c r="BP16" s="596"/>
      <c r="BQ16" s="596"/>
      <c r="BR16" s="596"/>
      <c r="BS16" s="602" t="s">
        <v>110</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t="s">
        <v>110</v>
      </c>
      <c r="CS16" s="594"/>
      <c r="CT16" s="594"/>
      <c r="CU16" s="594"/>
      <c r="CV16" s="594"/>
      <c r="CW16" s="594"/>
      <c r="CX16" s="594"/>
      <c r="CY16" s="595"/>
      <c r="CZ16" s="596" t="s">
        <v>110</v>
      </c>
      <c r="DA16" s="596"/>
      <c r="DB16" s="596"/>
      <c r="DC16" s="596"/>
      <c r="DD16" s="602" t="s">
        <v>110</v>
      </c>
      <c r="DE16" s="594"/>
      <c r="DF16" s="594"/>
      <c r="DG16" s="594"/>
      <c r="DH16" s="594"/>
      <c r="DI16" s="594"/>
      <c r="DJ16" s="594"/>
      <c r="DK16" s="594"/>
      <c r="DL16" s="594"/>
      <c r="DM16" s="594"/>
      <c r="DN16" s="594"/>
      <c r="DO16" s="594"/>
      <c r="DP16" s="595"/>
      <c r="DQ16" s="602" t="s">
        <v>110</v>
      </c>
      <c r="DR16" s="594"/>
      <c r="DS16" s="594"/>
      <c r="DT16" s="594"/>
      <c r="DU16" s="594"/>
      <c r="DV16" s="594"/>
      <c r="DW16" s="594"/>
      <c r="DX16" s="594"/>
      <c r="DY16" s="594"/>
      <c r="DZ16" s="594"/>
      <c r="EA16" s="594"/>
      <c r="EB16" s="594"/>
      <c r="EC16" s="603"/>
    </row>
    <row r="17" spans="2:133" ht="11.25" customHeight="1" x14ac:dyDescent="0.15">
      <c r="B17" s="590" t="s">
        <v>245</v>
      </c>
      <c r="C17" s="591"/>
      <c r="D17" s="591"/>
      <c r="E17" s="591"/>
      <c r="F17" s="591"/>
      <c r="G17" s="591"/>
      <c r="H17" s="591"/>
      <c r="I17" s="591"/>
      <c r="J17" s="591"/>
      <c r="K17" s="591"/>
      <c r="L17" s="591"/>
      <c r="M17" s="591"/>
      <c r="N17" s="591"/>
      <c r="O17" s="591"/>
      <c r="P17" s="591"/>
      <c r="Q17" s="592"/>
      <c r="R17" s="593">
        <v>3658793</v>
      </c>
      <c r="S17" s="594"/>
      <c r="T17" s="594"/>
      <c r="U17" s="594"/>
      <c r="V17" s="594"/>
      <c r="W17" s="594"/>
      <c r="X17" s="594"/>
      <c r="Y17" s="595"/>
      <c r="Z17" s="596">
        <v>12.4</v>
      </c>
      <c r="AA17" s="596"/>
      <c r="AB17" s="596"/>
      <c r="AC17" s="596"/>
      <c r="AD17" s="597">
        <v>3658793</v>
      </c>
      <c r="AE17" s="597"/>
      <c r="AF17" s="597"/>
      <c r="AG17" s="597"/>
      <c r="AH17" s="597"/>
      <c r="AI17" s="597"/>
      <c r="AJ17" s="597"/>
      <c r="AK17" s="597"/>
      <c r="AL17" s="598">
        <v>22.7</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110</v>
      </c>
      <c r="BH17" s="594"/>
      <c r="BI17" s="594"/>
      <c r="BJ17" s="594"/>
      <c r="BK17" s="594"/>
      <c r="BL17" s="594"/>
      <c r="BM17" s="594"/>
      <c r="BN17" s="595"/>
      <c r="BO17" s="596" t="s">
        <v>110</v>
      </c>
      <c r="BP17" s="596"/>
      <c r="BQ17" s="596"/>
      <c r="BR17" s="596"/>
      <c r="BS17" s="602" t="s">
        <v>110</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3112246</v>
      </c>
      <c r="CS17" s="594"/>
      <c r="CT17" s="594"/>
      <c r="CU17" s="594"/>
      <c r="CV17" s="594"/>
      <c r="CW17" s="594"/>
      <c r="CX17" s="594"/>
      <c r="CY17" s="595"/>
      <c r="CZ17" s="596">
        <v>10.7</v>
      </c>
      <c r="DA17" s="596"/>
      <c r="DB17" s="596"/>
      <c r="DC17" s="596"/>
      <c r="DD17" s="602" t="s">
        <v>110</v>
      </c>
      <c r="DE17" s="594"/>
      <c r="DF17" s="594"/>
      <c r="DG17" s="594"/>
      <c r="DH17" s="594"/>
      <c r="DI17" s="594"/>
      <c r="DJ17" s="594"/>
      <c r="DK17" s="594"/>
      <c r="DL17" s="594"/>
      <c r="DM17" s="594"/>
      <c r="DN17" s="594"/>
      <c r="DO17" s="594"/>
      <c r="DP17" s="595"/>
      <c r="DQ17" s="602">
        <v>3103455</v>
      </c>
      <c r="DR17" s="594"/>
      <c r="DS17" s="594"/>
      <c r="DT17" s="594"/>
      <c r="DU17" s="594"/>
      <c r="DV17" s="594"/>
      <c r="DW17" s="594"/>
      <c r="DX17" s="594"/>
      <c r="DY17" s="594"/>
      <c r="DZ17" s="594"/>
      <c r="EA17" s="594"/>
      <c r="EB17" s="594"/>
      <c r="EC17" s="603"/>
    </row>
    <row r="18" spans="2:133" ht="11.25" customHeight="1" x14ac:dyDescent="0.15">
      <c r="B18" s="590" t="s">
        <v>248</v>
      </c>
      <c r="C18" s="591"/>
      <c r="D18" s="591"/>
      <c r="E18" s="591"/>
      <c r="F18" s="591"/>
      <c r="G18" s="591"/>
      <c r="H18" s="591"/>
      <c r="I18" s="591"/>
      <c r="J18" s="591"/>
      <c r="K18" s="591"/>
      <c r="L18" s="591"/>
      <c r="M18" s="591"/>
      <c r="N18" s="591"/>
      <c r="O18" s="591"/>
      <c r="P18" s="591"/>
      <c r="Q18" s="592"/>
      <c r="R18" s="593">
        <v>335308</v>
      </c>
      <c r="S18" s="594"/>
      <c r="T18" s="594"/>
      <c r="U18" s="594"/>
      <c r="V18" s="594"/>
      <c r="W18" s="594"/>
      <c r="X18" s="594"/>
      <c r="Y18" s="595"/>
      <c r="Z18" s="596">
        <v>1.1000000000000001</v>
      </c>
      <c r="AA18" s="596"/>
      <c r="AB18" s="596"/>
      <c r="AC18" s="596"/>
      <c r="AD18" s="597" t="s">
        <v>110</v>
      </c>
      <c r="AE18" s="597"/>
      <c r="AF18" s="597"/>
      <c r="AG18" s="597"/>
      <c r="AH18" s="597"/>
      <c r="AI18" s="597"/>
      <c r="AJ18" s="597"/>
      <c r="AK18" s="597"/>
      <c r="AL18" s="598" t="s">
        <v>110</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110</v>
      </c>
      <c r="BH18" s="594"/>
      <c r="BI18" s="594"/>
      <c r="BJ18" s="594"/>
      <c r="BK18" s="594"/>
      <c r="BL18" s="594"/>
      <c r="BM18" s="594"/>
      <c r="BN18" s="595"/>
      <c r="BO18" s="596" t="s">
        <v>110</v>
      </c>
      <c r="BP18" s="596"/>
      <c r="BQ18" s="596"/>
      <c r="BR18" s="596"/>
      <c r="BS18" s="602" t="s">
        <v>110</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110</v>
      </c>
      <c r="CS18" s="594"/>
      <c r="CT18" s="594"/>
      <c r="CU18" s="594"/>
      <c r="CV18" s="594"/>
      <c r="CW18" s="594"/>
      <c r="CX18" s="594"/>
      <c r="CY18" s="595"/>
      <c r="CZ18" s="596" t="s">
        <v>110</v>
      </c>
      <c r="DA18" s="596"/>
      <c r="DB18" s="596"/>
      <c r="DC18" s="596"/>
      <c r="DD18" s="602" t="s">
        <v>110</v>
      </c>
      <c r="DE18" s="594"/>
      <c r="DF18" s="594"/>
      <c r="DG18" s="594"/>
      <c r="DH18" s="594"/>
      <c r="DI18" s="594"/>
      <c r="DJ18" s="594"/>
      <c r="DK18" s="594"/>
      <c r="DL18" s="594"/>
      <c r="DM18" s="594"/>
      <c r="DN18" s="594"/>
      <c r="DO18" s="594"/>
      <c r="DP18" s="595"/>
      <c r="DQ18" s="602" t="s">
        <v>110</v>
      </c>
      <c r="DR18" s="594"/>
      <c r="DS18" s="594"/>
      <c r="DT18" s="594"/>
      <c r="DU18" s="594"/>
      <c r="DV18" s="594"/>
      <c r="DW18" s="594"/>
      <c r="DX18" s="594"/>
      <c r="DY18" s="594"/>
      <c r="DZ18" s="594"/>
      <c r="EA18" s="594"/>
      <c r="EB18" s="594"/>
      <c r="EC18" s="603"/>
    </row>
    <row r="19" spans="2:133" ht="11.25" customHeight="1" x14ac:dyDescent="0.15">
      <c r="B19" s="590" t="s">
        <v>251</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110</v>
      </c>
      <c r="AE19" s="597"/>
      <c r="AF19" s="597"/>
      <c r="AG19" s="597"/>
      <c r="AH19" s="597"/>
      <c r="AI19" s="597"/>
      <c r="AJ19" s="597"/>
      <c r="AK19" s="597"/>
      <c r="AL19" s="598" t="s">
        <v>110</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967193</v>
      </c>
      <c r="BH19" s="594"/>
      <c r="BI19" s="594"/>
      <c r="BJ19" s="594"/>
      <c r="BK19" s="594"/>
      <c r="BL19" s="594"/>
      <c r="BM19" s="594"/>
      <c r="BN19" s="595"/>
      <c r="BO19" s="596">
        <v>8.6</v>
      </c>
      <c r="BP19" s="596"/>
      <c r="BQ19" s="596"/>
      <c r="BR19" s="596"/>
      <c r="BS19" s="602" t="s">
        <v>110</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110</v>
      </c>
      <c r="CS19" s="594"/>
      <c r="CT19" s="594"/>
      <c r="CU19" s="594"/>
      <c r="CV19" s="594"/>
      <c r="CW19" s="594"/>
      <c r="CX19" s="594"/>
      <c r="CY19" s="595"/>
      <c r="CZ19" s="596" t="s">
        <v>110</v>
      </c>
      <c r="DA19" s="596"/>
      <c r="DB19" s="596"/>
      <c r="DC19" s="596"/>
      <c r="DD19" s="602" t="s">
        <v>110</v>
      </c>
      <c r="DE19" s="594"/>
      <c r="DF19" s="594"/>
      <c r="DG19" s="594"/>
      <c r="DH19" s="594"/>
      <c r="DI19" s="594"/>
      <c r="DJ19" s="594"/>
      <c r="DK19" s="594"/>
      <c r="DL19" s="594"/>
      <c r="DM19" s="594"/>
      <c r="DN19" s="594"/>
      <c r="DO19" s="594"/>
      <c r="DP19" s="595"/>
      <c r="DQ19" s="602" t="s">
        <v>110</v>
      </c>
      <c r="DR19" s="594"/>
      <c r="DS19" s="594"/>
      <c r="DT19" s="594"/>
      <c r="DU19" s="594"/>
      <c r="DV19" s="594"/>
      <c r="DW19" s="594"/>
      <c r="DX19" s="594"/>
      <c r="DY19" s="594"/>
      <c r="DZ19" s="594"/>
      <c r="EA19" s="594"/>
      <c r="EB19" s="594"/>
      <c r="EC19" s="603"/>
    </row>
    <row r="20" spans="2:133" ht="11.25" customHeight="1" x14ac:dyDescent="0.15">
      <c r="B20" s="590" t="s">
        <v>254</v>
      </c>
      <c r="C20" s="591"/>
      <c r="D20" s="591"/>
      <c r="E20" s="591"/>
      <c r="F20" s="591"/>
      <c r="G20" s="591"/>
      <c r="H20" s="591"/>
      <c r="I20" s="591"/>
      <c r="J20" s="591"/>
      <c r="K20" s="591"/>
      <c r="L20" s="591"/>
      <c r="M20" s="591"/>
      <c r="N20" s="591"/>
      <c r="O20" s="591"/>
      <c r="P20" s="591"/>
      <c r="Q20" s="592"/>
      <c r="R20" s="593">
        <v>17269917</v>
      </c>
      <c r="S20" s="594"/>
      <c r="T20" s="594"/>
      <c r="U20" s="594"/>
      <c r="V20" s="594"/>
      <c r="W20" s="594"/>
      <c r="X20" s="594"/>
      <c r="Y20" s="595"/>
      <c r="Z20" s="596">
        <v>58.7</v>
      </c>
      <c r="AA20" s="596"/>
      <c r="AB20" s="596"/>
      <c r="AC20" s="596"/>
      <c r="AD20" s="597">
        <v>15967415</v>
      </c>
      <c r="AE20" s="597"/>
      <c r="AF20" s="597"/>
      <c r="AG20" s="597"/>
      <c r="AH20" s="597"/>
      <c r="AI20" s="597"/>
      <c r="AJ20" s="597"/>
      <c r="AK20" s="597"/>
      <c r="AL20" s="598">
        <v>99</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967193</v>
      </c>
      <c r="BH20" s="594"/>
      <c r="BI20" s="594"/>
      <c r="BJ20" s="594"/>
      <c r="BK20" s="594"/>
      <c r="BL20" s="594"/>
      <c r="BM20" s="594"/>
      <c r="BN20" s="595"/>
      <c r="BO20" s="596">
        <v>8.6</v>
      </c>
      <c r="BP20" s="596"/>
      <c r="BQ20" s="596"/>
      <c r="BR20" s="596"/>
      <c r="BS20" s="602" t="s">
        <v>110</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29094160</v>
      </c>
      <c r="CS20" s="594"/>
      <c r="CT20" s="594"/>
      <c r="CU20" s="594"/>
      <c r="CV20" s="594"/>
      <c r="CW20" s="594"/>
      <c r="CX20" s="594"/>
      <c r="CY20" s="595"/>
      <c r="CZ20" s="596">
        <v>100</v>
      </c>
      <c r="DA20" s="596"/>
      <c r="DB20" s="596"/>
      <c r="DC20" s="596"/>
      <c r="DD20" s="602">
        <v>2220332</v>
      </c>
      <c r="DE20" s="594"/>
      <c r="DF20" s="594"/>
      <c r="DG20" s="594"/>
      <c r="DH20" s="594"/>
      <c r="DI20" s="594"/>
      <c r="DJ20" s="594"/>
      <c r="DK20" s="594"/>
      <c r="DL20" s="594"/>
      <c r="DM20" s="594"/>
      <c r="DN20" s="594"/>
      <c r="DO20" s="594"/>
      <c r="DP20" s="595"/>
      <c r="DQ20" s="602">
        <v>20065721</v>
      </c>
      <c r="DR20" s="594"/>
      <c r="DS20" s="594"/>
      <c r="DT20" s="594"/>
      <c r="DU20" s="594"/>
      <c r="DV20" s="594"/>
      <c r="DW20" s="594"/>
      <c r="DX20" s="594"/>
      <c r="DY20" s="594"/>
      <c r="DZ20" s="594"/>
      <c r="EA20" s="594"/>
      <c r="EB20" s="594"/>
      <c r="EC20" s="603"/>
    </row>
    <row r="21" spans="2:133" ht="11.25" customHeight="1" x14ac:dyDescent="0.15">
      <c r="B21" s="590" t="s">
        <v>257</v>
      </c>
      <c r="C21" s="591"/>
      <c r="D21" s="591"/>
      <c r="E21" s="591"/>
      <c r="F21" s="591"/>
      <c r="G21" s="591"/>
      <c r="H21" s="591"/>
      <c r="I21" s="591"/>
      <c r="J21" s="591"/>
      <c r="K21" s="591"/>
      <c r="L21" s="591"/>
      <c r="M21" s="591"/>
      <c r="N21" s="591"/>
      <c r="O21" s="591"/>
      <c r="P21" s="591"/>
      <c r="Q21" s="592"/>
      <c r="R21" s="593">
        <v>15109</v>
      </c>
      <c r="S21" s="594"/>
      <c r="T21" s="594"/>
      <c r="U21" s="594"/>
      <c r="V21" s="594"/>
      <c r="W21" s="594"/>
      <c r="X21" s="594"/>
      <c r="Y21" s="595"/>
      <c r="Z21" s="596">
        <v>0.1</v>
      </c>
      <c r="AA21" s="596"/>
      <c r="AB21" s="596"/>
      <c r="AC21" s="596"/>
      <c r="AD21" s="597">
        <v>15109</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110</v>
      </c>
      <c r="BH21" s="594"/>
      <c r="BI21" s="594"/>
      <c r="BJ21" s="594"/>
      <c r="BK21" s="594"/>
      <c r="BL21" s="594"/>
      <c r="BM21" s="594"/>
      <c r="BN21" s="595"/>
      <c r="BO21" s="596" t="s">
        <v>110</v>
      </c>
      <c r="BP21" s="596"/>
      <c r="BQ21" s="596"/>
      <c r="BR21" s="596"/>
      <c r="BS21" s="602" t="s">
        <v>110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259</v>
      </c>
      <c r="C22" s="591"/>
      <c r="D22" s="591"/>
      <c r="E22" s="591"/>
      <c r="F22" s="591"/>
      <c r="G22" s="591"/>
      <c r="H22" s="591"/>
      <c r="I22" s="591"/>
      <c r="J22" s="591"/>
      <c r="K22" s="591"/>
      <c r="L22" s="591"/>
      <c r="M22" s="591"/>
      <c r="N22" s="591"/>
      <c r="O22" s="591"/>
      <c r="P22" s="591"/>
      <c r="Q22" s="592"/>
      <c r="R22" s="593">
        <v>58865</v>
      </c>
      <c r="S22" s="594"/>
      <c r="T22" s="594"/>
      <c r="U22" s="594"/>
      <c r="V22" s="594"/>
      <c r="W22" s="594"/>
      <c r="X22" s="594"/>
      <c r="Y22" s="595"/>
      <c r="Z22" s="596">
        <v>0.2</v>
      </c>
      <c r="AA22" s="596"/>
      <c r="AB22" s="596"/>
      <c r="AC22" s="596"/>
      <c r="AD22" s="597">
        <v>1677</v>
      </c>
      <c r="AE22" s="597"/>
      <c r="AF22" s="597"/>
      <c r="AG22" s="597"/>
      <c r="AH22" s="597"/>
      <c r="AI22" s="597"/>
      <c r="AJ22" s="597"/>
      <c r="AK22" s="597"/>
      <c r="AL22" s="598">
        <v>0</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110</v>
      </c>
      <c r="BH22" s="594"/>
      <c r="BI22" s="594"/>
      <c r="BJ22" s="594"/>
      <c r="BK22" s="594"/>
      <c r="BL22" s="594"/>
      <c r="BM22" s="594"/>
      <c r="BN22" s="595"/>
      <c r="BO22" s="596" t="s">
        <v>110</v>
      </c>
      <c r="BP22" s="596"/>
      <c r="BQ22" s="596"/>
      <c r="BR22" s="596"/>
      <c r="BS22" s="602" t="s">
        <v>110</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262</v>
      </c>
      <c r="C23" s="591"/>
      <c r="D23" s="591"/>
      <c r="E23" s="591"/>
      <c r="F23" s="591"/>
      <c r="G23" s="591"/>
      <c r="H23" s="591"/>
      <c r="I23" s="591"/>
      <c r="J23" s="591"/>
      <c r="K23" s="591"/>
      <c r="L23" s="591"/>
      <c r="M23" s="591"/>
      <c r="N23" s="591"/>
      <c r="O23" s="591"/>
      <c r="P23" s="591"/>
      <c r="Q23" s="592"/>
      <c r="R23" s="593">
        <v>388946</v>
      </c>
      <c r="S23" s="594"/>
      <c r="T23" s="594"/>
      <c r="U23" s="594"/>
      <c r="V23" s="594"/>
      <c r="W23" s="594"/>
      <c r="X23" s="594"/>
      <c r="Y23" s="595"/>
      <c r="Z23" s="596">
        <v>1.3</v>
      </c>
      <c r="AA23" s="596"/>
      <c r="AB23" s="596"/>
      <c r="AC23" s="596"/>
      <c r="AD23" s="597">
        <v>90268</v>
      </c>
      <c r="AE23" s="597"/>
      <c r="AF23" s="597"/>
      <c r="AG23" s="597"/>
      <c r="AH23" s="597"/>
      <c r="AI23" s="597"/>
      <c r="AJ23" s="597"/>
      <c r="AK23" s="597"/>
      <c r="AL23" s="598">
        <v>0.6</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967193</v>
      </c>
      <c r="BH23" s="594"/>
      <c r="BI23" s="594"/>
      <c r="BJ23" s="594"/>
      <c r="BK23" s="594"/>
      <c r="BL23" s="594"/>
      <c r="BM23" s="594"/>
      <c r="BN23" s="595"/>
      <c r="BO23" s="596">
        <v>8.6</v>
      </c>
      <c r="BP23" s="596"/>
      <c r="BQ23" s="596"/>
      <c r="BR23" s="596"/>
      <c r="BS23" s="602" t="s">
        <v>110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x14ac:dyDescent="0.15">
      <c r="B24" s="590" t="s">
        <v>269</v>
      </c>
      <c r="C24" s="591"/>
      <c r="D24" s="591"/>
      <c r="E24" s="591"/>
      <c r="F24" s="591"/>
      <c r="G24" s="591"/>
      <c r="H24" s="591"/>
      <c r="I24" s="591"/>
      <c r="J24" s="591"/>
      <c r="K24" s="591"/>
      <c r="L24" s="591"/>
      <c r="M24" s="591"/>
      <c r="N24" s="591"/>
      <c r="O24" s="591"/>
      <c r="P24" s="591"/>
      <c r="Q24" s="592"/>
      <c r="R24" s="593">
        <v>152563</v>
      </c>
      <c r="S24" s="594"/>
      <c r="T24" s="594"/>
      <c r="U24" s="594"/>
      <c r="V24" s="594"/>
      <c r="W24" s="594"/>
      <c r="X24" s="594"/>
      <c r="Y24" s="595"/>
      <c r="Z24" s="596">
        <v>0.5</v>
      </c>
      <c r="AA24" s="596"/>
      <c r="AB24" s="596"/>
      <c r="AC24" s="596"/>
      <c r="AD24" s="597">
        <v>220</v>
      </c>
      <c r="AE24" s="597"/>
      <c r="AF24" s="597"/>
      <c r="AG24" s="597"/>
      <c r="AH24" s="597"/>
      <c r="AI24" s="597"/>
      <c r="AJ24" s="597"/>
      <c r="AK24" s="597"/>
      <c r="AL24" s="598">
        <v>0</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110</v>
      </c>
      <c r="BH24" s="594"/>
      <c r="BI24" s="594"/>
      <c r="BJ24" s="594"/>
      <c r="BK24" s="594"/>
      <c r="BL24" s="594"/>
      <c r="BM24" s="594"/>
      <c r="BN24" s="595"/>
      <c r="BO24" s="596" t="s">
        <v>110</v>
      </c>
      <c r="BP24" s="596"/>
      <c r="BQ24" s="596"/>
      <c r="BR24" s="596"/>
      <c r="BS24" s="602" t="s">
        <v>110</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15409474</v>
      </c>
      <c r="CS24" s="583"/>
      <c r="CT24" s="583"/>
      <c r="CU24" s="583"/>
      <c r="CV24" s="583"/>
      <c r="CW24" s="583"/>
      <c r="CX24" s="583"/>
      <c r="CY24" s="584"/>
      <c r="CZ24" s="620">
        <v>53</v>
      </c>
      <c r="DA24" s="621"/>
      <c r="DB24" s="621"/>
      <c r="DC24" s="622"/>
      <c r="DD24" s="619">
        <v>9307495</v>
      </c>
      <c r="DE24" s="583"/>
      <c r="DF24" s="583"/>
      <c r="DG24" s="583"/>
      <c r="DH24" s="583"/>
      <c r="DI24" s="583"/>
      <c r="DJ24" s="583"/>
      <c r="DK24" s="584"/>
      <c r="DL24" s="619">
        <v>9256899</v>
      </c>
      <c r="DM24" s="583"/>
      <c r="DN24" s="583"/>
      <c r="DO24" s="583"/>
      <c r="DP24" s="583"/>
      <c r="DQ24" s="583"/>
      <c r="DR24" s="583"/>
      <c r="DS24" s="583"/>
      <c r="DT24" s="583"/>
      <c r="DU24" s="583"/>
      <c r="DV24" s="584"/>
      <c r="DW24" s="587">
        <v>53.1</v>
      </c>
      <c r="DX24" s="588"/>
      <c r="DY24" s="588"/>
      <c r="DZ24" s="588"/>
      <c r="EA24" s="588"/>
      <c r="EB24" s="588"/>
      <c r="EC24" s="589"/>
    </row>
    <row r="25" spans="2:133" ht="11.25" customHeight="1" x14ac:dyDescent="0.15">
      <c r="B25" s="590" t="s">
        <v>272</v>
      </c>
      <c r="C25" s="591"/>
      <c r="D25" s="591"/>
      <c r="E25" s="591"/>
      <c r="F25" s="591"/>
      <c r="G25" s="591"/>
      <c r="H25" s="591"/>
      <c r="I25" s="591"/>
      <c r="J25" s="591"/>
      <c r="K25" s="591"/>
      <c r="L25" s="591"/>
      <c r="M25" s="591"/>
      <c r="N25" s="591"/>
      <c r="O25" s="591"/>
      <c r="P25" s="591"/>
      <c r="Q25" s="592"/>
      <c r="R25" s="593">
        <v>5431917</v>
      </c>
      <c r="S25" s="594"/>
      <c r="T25" s="594"/>
      <c r="U25" s="594"/>
      <c r="V25" s="594"/>
      <c r="W25" s="594"/>
      <c r="X25" s="594"/>
      <c r="Y25" s="595"/>
      <c r="Z25" s="596">
        <v>18.5</v>
      </c>
      <c r="AA25" s="596"/>
      <c r="AB25" s="596"/>
      <c r="AC25" s="596"/>
      <c r="AD25" s="597" t="s">
        <v>110</v>
      </c>
      <c r="AE25" s="597"/>
      <c r="AF25" s="597"/>
      <c r="AG25" s="597"/>
      <c r="AH25" s="597"/>
      <c r="AI25" s="597"/>
      <c r="AJ25" s="597"/>
      <c r="AK25" s="597"/>
      <c r="AL25" s="598" t="s">
        <v>110</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110</v>
      </c>
      <c r="BH25" s="594"/>
      <c r="BI25" s="594"/>
      <c r="BJ25" s="594"/>
      <c r="BK25" s="594"/>
      <c r="BL25" s="594"/>
      <c r="BM25" s="594"/>
      <c r="BN25" s="595"/>
      <c r="BO25" s="596" t="s">
        <v>110</v>
      </c>
      <c r="BP25" s="596"/>
      <c r="BQ25" s="596"/>
      <c r="BR25" s="596"/>
      <c r="BS25" s="602" t="s">
        <v>110</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4349541</v>
      </c>
      <c r="CS25" s="625"/>
      <c r="CT25" s="625"/>
      <c r="CU25" s="625"/>
      <c r="CV25" s="625"/>
      <c r="CW25" s="625"/>
      <c r="CX25" s="625"/>
      <c r="CY25" s="626"/>
      <c r="CZ25" s="627">
        <v>14.9</v>
      </c>
      <c r="DA25" s="628"/>
      <c r="DB25" s="628"/>
      <c r="DC25" s="629"/>
      <c r="DD25" s="602">
        <v>3768977</v>
      </c>
      <c r="DE25" s="625"/>
      <c r="DF25" s="625"/>
      <c r="DG25" s="625"/>
      <c r="DH25" s="625"/>
      <c r="DI25" s="625"/>
      <c r="DJ25" s="625"/>
      <c r="DK25" s="626"/>
      <c r="DL25" s="602">
        <v>3718705</v>
      </c>
      <c r="DM25" s="625"/>
      <c r="DN25" s="625"/>
      <c r="DO25" s="625"/>
      <c r="DP25" s="625"/>
      <c r="DQ25" s="625"/>
      <c r="DR25" s="625"/>
      <c r="DS25" s="625"/>
      <c r="DT25" s="625"/>
      <c r="DU25" s="625"/>
      <c r="DV25" s="626"/>
      <c r="DW25" s="598">
        <v>21.3</v>
      </c>
      <c r="DX25" s="623"/>
      <c r="DY25" s="623"/>
      <c r="DZ25" s="623"/>
      <c r="EA25" s="623"/>
      <c r="EB25" s="623"/>
      <c r="EC25" s="624"/>
    </row>
    <row r="26" spans="2:133" ht="11.25" customHeight="1" x14ac:dyDescent="0.15">
      <c r="B26" s="630" t="s">
        <v>275</v>
      </c>
      <c r="C26" s="631"/>
      <c r="D26" s="631"/>
      <c r="E26" s="631"/>
      <c r="F26" s="631"/>
      <c r="G26" s="631"/>
      <c r="H26" s="631"/>
      <c r="I26" s="631"/>
      <c r="J26" s="631"/>
      <c r="K26" s="631"/>
      <c r="L26" s="631"/>
      <c r="M26" s="631"/>
      <c r="N26" s="631"/>
      <c r="O26" s="631"/>
      <c r="P26" s="631"/>
      <c r="Q26" s="632"/>
      <c r="R26" s="593" t="s">
        <v>110</v>
      </c>
      <c r="S26" s="594"/>
      <c r="T26" s="594"/>
      <c r="U26" s="594"/>
      <c r="V26" s="594"/>
      <c r="W26" s="594"/>
      <c r="X26" s="594"/>
      <c r="Y26" s="595"/>
      <c r="Z26" s="596" t="s">
        <v>110</v>
      </c>
      <c r="AA26" s="596"/>
      <c r="AB26" s="596"/>
      <c r="AC26" s="596"/>
      <c r="AD26" s="597" t="s">
        <v>110</v>
      </c>
      <c r="AE26" s="597"/>
      <c r="AF26" s="597"/>
      <c r="AG26" s="597"/>
      <c r="AH26" s="597"/>
      <c r="AI26" s="597"/>
      <c r="AJ26" s="597"/>
      <c r="AK26" s="597"/>
      <c r="AL26" s="598" t="s">
        <v>110</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110</v>
      </c>
      <c r="BH26" s="594"/>
      <c r="BI26" s="594"/>
      <c r="BJ26" s="594"/>
      <c r="BK26" s="594"/>
      <c r="BL26" s="594"/>
      <c r="BM26" s="594"/>
      <c r="BN26" s="595"/>
      <c r="BO26" s="596" t="s">
        <v>110</v>
      </c>
      <c r="BP26" s="596"/>
      <c r="BQ26" s="596"/>
      <c r="BR26" s="596"/>
      <c r="BS26" s="602" t="s">
        <v>110</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2456293</v>
      </c>
      <c r="CS26" s="594"/>
      <c r="CT26" s="594"/>
      <c r="CU26" s="594"/>
      <c r="CV26" s="594"/>
      <c r="CW26" s="594"/>
      <c r="CX26" s="594"/>
      <c r="CY26" s="595"/>
      <c r="CZ26" s="627">
        <v>8.4</v>
      </c>
      <c r="DA26" s="628"/>
      <c r="DB26" s="628"/>
      <c r="DC26" s="629"/>
      <c r="DD26" s="602">
        <v>2048526</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x14ac:dyDescent="0.15">
      <c r="B27" s="590" t="s">
        <v>278</v>
      </c>
      <c r="C27" s="591"/>
      <c r="D27" s="591"/>
      <c r="E27" s="591"/>
      <c r="F27" s="591"/>
      <c r="G27" s="591"/>
      <c r="H27" s="591"/>
      <c r="I27" s="591"/>
      <c r="J27" s="591"/>
      <c r="K27" s="591"/>
      <c r="L27" s="591"/>
      <c r="M27" s="591"/>
      <c r="N27" s="591"/>
      <c r="O27" s="591"/>
      <c r="P27" s="591"/>
      <c r="Q27" s="592"/>
      <c r="R27" s="593">
        <v>2295152</v>
      </c>
      <c r="S27" s="594"/>
      <c r="T27" s="594"/>
      <c r="U27" s="594"/>
      <c r="V27" s="594"/>
      <c r="W27" s="594"/>
      <c r="X27" s="594"/>
      <c r="Y27" s="595"/>
      <c r="Z27" s="596">
        <v>7.8</v>
      </c>
      <c r="AA27" s="596"/>
      <c r="AB27" s="596"/>
      <c r="AC27" s="596"/>
      <c r="AD27" s="597" t="s">
        <v>110</v>
      </c>
      <c r="AE27" s="597"/>
      <c r="AF27" s="597"/>
      <c r="AG27" s="597"/>
      <c r="AH27" s="597"/>
      <c r="AI27" s="597"/>
      <c r="AJ27" s="597"/>
      <c r="AK27" s="597"/>
      <c r="AL27" s="598" t="s">
        <v>110</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11309554</v>
      </c>
      <c r="BH27" s="594"/>
      <c r="BI27" s="594"/>
      <c r="BJ27" s="594"/>
      <c r="BK27" s="594"/>
      <c r="BL27" s="594"/>
      <c r="BM27" s="594"/>
      <c r="BN27" s="595"/>
      <c r="BO27" s="596">
        <v>100</v>
      </c>
      <c r="BP27" s="596"/>
      <c r="BQ27" s="596"/>
      <c r="BR27" s="596"/>
      <c r="BS27" s="602">
        <v>154476</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7947687</v>
      </c>
      <c r="CS27" s="625"/>
      <c r="CT27" s="625"/>
      <c r="CU27" s="625"/>
      <c r="CV27" s="625"/>
      <c r="CW27" s="625"/>
      <c r="CX27" s="625"/>
      <c r="CY27" s="626"/>
      <c r="CZ27" s="627">
        <v>27.3</v>
      </c>
      <c r="DA27" s="628"/>
      <c r="DB27" s="628"/>
      <c r="DC27" s="629"/>
      <c r="DD27" s="602">
        <v>2435063</v>
      </c>
      <c r="DE27" s="625"/>
      <c r="DF27" s="625"/>
      <c r="DG27" s="625"/>
      <c r="DH27" s="625"/>
      <c r="DI27" s="625"/>
      <c r="DJ27" s="625"/>
      <c r="DK27" s="626"/>
      <c r="DL27" s="602">
        <v>2434739</v>
      </c>
      <c r="DM27" s="625"/>
      <c r="DN27" s="625"/>
      <c r="DO27" s="625"/>
      <c r="DP27" s="625"/>
      <c r="DQ27" s="625"/>
      <c r="DR27" s="625"/>
      <c r="DS27" s="625"/>
      <c r="DT27" s="625"/>
      <c r="DU27" s="625"/>
      <c r="DV27" s="626"/>
      <c r="DW27" s="598">
        <v>14</v>
      </c>
      <c r="DX27" s="623"/>
      <c r="DY27" s="623"/>
      <c r="DZ27" s="623"/>
      <c r="EA27" s="623"/>
      <c r="EB27" s="623"/>
      <c r="EC27" s="624"/>
    </row>
    <row r="28" spans="2:133" ht="11.25" customHeight="1" x14ac:dyDescent="0.15">
      <c r="B28" s="590" t="s">
        <v>281</v>
      </c>
      <c r="C28" s="591"/>
      <c r="D28" s="591"/>
      <c r="E28" s="591"/>
      <c r="F28" s="591"/>
      <c r="G28" s="591"/>
      <c r="H28" s="591"/>
      <c r="I28" s="591"/>
      <c r="J28" s="591"/>
      <c r="K28" s="591"/>
      <c r="L28" s="591"/>
      <c r="M28" s="591"/>
      <c r="N28" s="591"/>
      <c r="O28" s="591"/>
      <c r="P28" s="591"/>
      <c r="Q28" s="592"/>
      <c r="R28" s="593">
        <v>152240</v>
      </c>
      <c r="S28" s="594"/>
      <c r="T28" s="594"/>
      <c r="U28" s="594"/>
      <c r="V28" s="594"/>
      <c r="W28" s="594"/>
      <c r="X28" s="594"/>
      <c r="Y28" s="595"/>
      <c r="Z28" s="596">
        <v>0.5</v>
      </c>
      <c r="AA28" s="596"/>
      <c r="AB28" s="596"/>
      <c r="AC28" s="596"/>
      <c r="AD28" s="597">
        <v>33741</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3112246</v>
      </c>
      <c r="CS28" s="594"/>
      <c r="CT28" s="594"/>
      <c r="CU28" s="594"/>
      <c r="CV28" s="594"/>
      <c r="CW28" s="594"/>
      <c r="CX28" s="594"/>
      <c r="CY28" s="595"/>
      <c r="CZ28" s="627">
        <v>10.7</v>
      </c>
      <c r="DA28" s="628"/>
      <c r="DB28" s="628"/>
      <c r="DC28" s="629"/>
      <c r="DD28" s="602">
        <v>3103455</v>
      </c>
      <c r="DE28" s="594"/>
      <c r="DF28" s="594"/>
      <c r="DG28" s="594"/>
      <c r="DH28" s="594"/>
      <c r="DI28" s="594"/>
      <c r="DJ28" s="594"/>
      <c r="DK28" s="595"/>
      <c r="DL28" s="602">
        <v>3103455</v>
      </c>
      <c r="DM28" s="594"/>
      <c r="DN28" s="594"/>
      <c r="DO28" s="594"/>
      <c r="DP28" s="594"/>
      <c r="DQ28" s="594"/>
      <c r="DR28" s="594"/>
      <c r="DS28" s="594"/>
      <c r="DT28" s="594"/>
      <c r="DU28" s="594"/>
      <c r="DV28" s="595"/>
      <c r="DW28" s="598">
        <v>17.8</v>
      </c>
      <c r="DX28" s="623"/>
      <c r="DY28" s="623"/>
      <c r="DZ28" s="623"/>
      <c r="EA28" s="623"/>
      <c r="EB28" s="623"/>
      <c r="EC28" s="624"/>
    </row>
    <row r="29" spans="2:133" ht="11.25" customHeight="1" x14ac:dyDescent="0.15">
      <c r="B29" s="590" t="s">
        <v>283</v>
      </c>
      <c r="C29" s="591"/>
      <c r="D29" s="591"/>
      <c r="E29" s="591"/>
      <c r="F29" s="591"/>
      <c r="G29" s="591"/>
      <c r="H29" s="591"/>
      <c r="I29" s="591"/>
      <c r="J29" s="591"/>
      <c r="K29" s="591"/>
      <c r="L29" s="591"/>
      <c r="M29" s="591"/>
      <c r="N29" s="591"/>
      <c r="O29" s="591"/>
      <c r="P29" s="591"/>
      <c r="Q29" s="592"/>
      <c r="R29" s="593">
        <v>24718</v>
      </c>
      <c r="S29" s="594"/>
      <c r="T29" s="594"/>
      <c r="U29" s="594"/>
      <c r="V29" s="594"/>
      <c r="W29" s="594"/>
      <c r="X29" s="594"/>
      <c r="Y29" s="595"/>
      <c r="Z29" s="596">
        <v>0.1</v>
      </c>
      <c r="AA29" s="596"/>
      <c r="AB29" s="596"/>
      <c r="AC29" s="596"/>
      <c r="AD29" s="597" t="s">
        <v>110</v>
      </c>
      <c r="AE29" s="597"/>
      <c r="AF29" s="597"/>
      <c r="AG29" s="597"/>
      <c r="AH29" s="597"/>
      <c r="AI29" s="597"/>
      <c r="AJ29" s="597"/>
      <c r="AK29" s="597"/>
      <c r="AL29" s="598" t="s">
        <v>110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3107820</v>
      </c>
      <c r="CS29" s="625"/>
      <c r="CT29" s="625"/>
      <c r="CU29" s="625"/>
      <c r="CV29" s="625"/>
      <c r="CW29" s="625"/>
      <c r="CX29" s="625"/>
      <c r="CY29" s="626"/>
      <c r="CZ29" s="627">
        <v>10.7</v>
      </c>
      <c r="DA29" s="628"/>
      <c r="DB29" s="628"/>
      <c r="DC29" s="629"/>
      <c r="DD29" s="602">
        <v>3099029</v>
      </c>
      <c r="DE29" s="625"/>
      <c r="DF29" s="625"/>
      <c r="DG29" s="625"/>
      <c r="DH29" s="625"/>
      <c r="DI29" s="625"/>
      <c r="DJ29" s="625"/>
      <c r="DK29" s="626"/>
      <c r="DL29" s="602">
        <v>3099029</v>
      </c>
      <c r="DM29" s="625"/>
      <c r="DN29" s="625"/>
      <c r="DO29" s="625"/>
      <c r="DP29" s="625"/>
      <c r="DQ29" s="625"/>
      <c r="DR29" s="625"/>
      <c r="DS29" s="625"/>
      <c r="DT29" s="625"/>
      <c r="DU29" s="625"/>
      <c r="DV29" s="626"/>
      <c r="DW29" s="598">
        <v>17.8</v>
      </c>
      <c r="DX29" s="623"/>
      <c r="DY29" s="623"/>
      <c r="DZ29" s="623"/>
      <c r="EA29" s="623"/>
      <c r="EB29" s="623"/>
      <c r="EC29" s="624"/>
    </row>
    <row r="30" spans="2:133" ht="11.25" customHeight="1" x14ac:dyDescent="0.15">
      <c r="B30" s="590" t="s">
        <v>288</v>
      </c>
      <c r="C30" s="591"/>
      <c r="D30" s="591"/>
      <c r="E30" s="591"/>
      <c r="F30" s="591"/>
      <c r="G30" s="591"/>
      <c r="H30" s="591"/>
      <c r="I30" s="591"/>
      <c r="J30" s="591"/>
      <c r="K30" s="591"/>
      <c r="L30" s="591"/>
      <c r="M30" s="591"/>
      <c r="N30" s="591"/>
      <c r="O30" s="591"/>
      <c r="P30" s="591"/>
      <c r="Q30" s="592"/>
      <c r="R30" s="593">
        <v>998215</v>
      </c>
      <c r="S30" s="594"/>
      <c r="T30" s="594"/>
      <c r="U30" s="594"/>
      <c r="V30" s="594"/>
      <c r="W30" s="594"/>
      <c r="X30" s="594"/>
      <c r="Y30" s="595"/>
      <c r="Z30" s="596">
        <v>3.4</v>
      </c>
      <c r="AA30" s="596"/>
      <c r="AB30" s="596"/>
      <c r="AC30" s="596"/>
      <c r="AD30" s="597" t="s">
        <v>110</v>
      </c>
      <c r="AE30" s="597"/>
      <c r="AF30" s="597"/>
      <c r="AG30" s="597"/>
      <c r="AH30" s="597"/>
      <c r="AI30" s="597"/>
      <c r="AJ30" s="597"/>
      <c r="AK30" s="597"/>
      <c r="AL30" s="598" t="s">
        <v>110</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98.8</v>
      </c>
      <c r="BH30" s="652"/>
      <c r="BI30" s="652"/>
      <c r="BJ30" s="652"/>
      <c r="BK30" s="652"/>
      <c r="BL30" s="652"/>
      <c r="BM30" s="588">
        <v>96.8</v>
      </c>
      <c r="BN30" s="652"/>
      <c r="BO30" s="652"/>
      <c r="BP30" s="652"/>
      <c r="BQ30" s="653"/>
      <c r="BR30" s="651">
        <v>98.7</v>
      </c>
      <c r="BS30" s="652"/>
      <c r="BT30" s="652"/>
      <c r="BU30" s="652"/>
      <c r="BV30" s="652"/>
      <c r="BW30" s="652"/>
      <c r="BX30" s="588">
        <v>96.5</v>
      </c>
      <c r="BY30" s="652"/>
      <c r="BZ30" s="652"/>
      <c r="CA30" s="652"/>
      <c r="CB30" s="653"/>
      <c r="CD30" s="656"/>
      <c r="CE30" s="657"/>
      <c r="CF30" s="607" t="s">
        <v>291</v>
      </c>
      <c r="CG30" s="608"/>
      <c r="CH30" s="608"/>
      <c r="CI30" s="608"/>
      <c r="CJ30" s="608"/>
      <c r="CK30" s="608"/>
      <c r="CL30" s="608"/>
      <c r="CM30" s="608"/>
      <c r="CN30" s="608"/>
      <c r="CO30" s="608"/>
      <c r="CP30" s="608"/>
      <c r="CQ30" s="609"/>
      <c r="CR30" s="593">
        <v>2626060</v>
      </c>
      <c r="CS30" s="594"/>
      <c r="CT30" s="594"/>
      <c r="CU30" s="594"/>
      <c r="CV30" s="594"/>
      <c r="CW30" s="594"/>
      <c r="CX30" s="594"/>
      <c r="CY30" s="595"/>
      <c r="CZ30" s="627">
        <v>9</v>
      </c>
      <c r="DA30" s="628"/>
      <c r="DB30" s="628"/>
      <c r="DC30" s="629"/>
      <c r="DD30" s="602">
        <v>2623142</v>
      </c>
      <c r="DE30" s="594"/>
      <c r="DF30" s="594"/>
      <c r="DG30" s="594"/>
      <c r="DH30" s="594"/>
      <c r="DI30" s="594"/>
      <c r="DJ30" s="594"/>
      <c r="DK30" s="595"/>
      <c r="DL30" s="602">
        <v>2623142</v>
      </c>
      <c r="DM30" s="594"/>
      <c r="DN30" s="594"/>
      <c r="DO30" s="594"/>
      <c r="DP30" s="594"/>
      <c r="DQ30" s="594"/>
      <c r="DR30" s="594"/>
      <c r="DS30" s="594"/>
      <c r="DT30" s="594"/>
      <c r="DU30" s="594"/>
      <c r="DV30" s="595"/>
      <c r="DW30" s="598">
        <v>15</v>
      </c>
      <c r="DX30" s="623"/>
      <c r="DY30" s="623"/>
      <c r="DZ30" s="623"/>
      <c r="EA30" s="623"/>
      <c r="EB30" s="623"/>
      <c r="EC30" s="624"/>
    </row>
    <row r="31" spans="2:133" ht="11.25" customHeight="1" x14ac:dyDescent="0.15">
      <c r="B31" s="590" t="s">
        <v>292</v>
      </c>
      <c r="C31" s="591"/>
      <c r="D31" s="591"/>
      <c r="E31" s="591"/>
      <c r="F31" s="591"/>
      <c r="G31" s="591"/>
      <c r="H31" s="591"/>
      <c r="I31" s="591"/>
      <c r="J31" s="591"/>
      <c r="K31" s="591"/>
      <c r="L31" s="591"/>
      <c r="M31" s="591"/>
      <c r="N31" s="591"/>
      <c r="O31" s="591"/>
      <c r="P31" s="591"/>
      <c r="Q31" s="592"/>
      <c r="R31" s="593">
        <v>434677</v>
      </c>
      <c r="S31" s="594"/>
      <c r="T31" s="594"/>
      <c r="U31" s="594"/>
      <c r="V31" s="594"/>
      <c r="W31" s="594"/>
      <c r="X31" s="594"/>
      <c r="Y31" s="595"/>
      <c r="Z31" s="596">
        <v>1.5</v>
      </c>
      <c r="AA31" s="596"/>
      <c r="AB31" s="596"/>
      <c r="AC31" s="596"/>
      <c r="AD31" s="597" t="s">
        <v>110</v>
      </c>
      <c r="AE31" s="597"/>
      <c r="AF31" s="597"/>
      <c r="AG31" s="597"/>
      <c r="AH31" s="597"/>
      <c r="AI31" s="597"/>
      <c r="AJ31" s="597"/>
      <c r="AK31" s="597"/>
      <c r="AL31" s="598" t="s">
        <v>110</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98.8</v>
      </c>
      <c r="BH31" s="625"/>
      <c r="BI31" s="625"/>
      <c r="BJ31" s="625"/>
      <c r="BK31" s="625"/>
      <c r="BL31" s="625"/>
      <c r="BM31" s="599">
        <v>96.3</v>
      </c>
      <c r="BN31" s="649"/>
      <c r="BO31" s="649"/>
      <c r="BP31" s="649"/>
      <c r="BQ31" s="650"/>
      <c r="BR31" s="648">
        <v>98.7</v>
      </c>
      <c r="BS31" s="625"/>
      <c r="BT31" s="625"/>
      <c r="BU31" s="625"/>
      <c r="BV31" s="625"/>
      <c r="BW31" s="625"/>
      <c r="BX31" s="599">
        <v>96</v>
      </c>
      <c r="BY31" s="649"/>
      <c r="BZ31" s="649"/>
      <c r="CA31" s="649"/>
      <c r="CB31" s="650"/>
      <c r="CD31" s="656"/>
      <c r="CE31" s="657"/>
      <c r="CF31" s="607" t="s">
        <v>295</v>
      </c>
      <c r="CG31" s="608"/>
      <c r="CH31" s="608"/>
      <c r="CI31" s="608"/>
      <c r="CJ31" s="608"/>
      <c r="CK31" s="608"/>
      <c r="CL31" s="608"/>
      <c r="CM31" s="608"/>
      <c r="CN31" s="608"/>
      <c r="CO31" s="608"/>
      <c r="CP31" s="608"/>
      <c r="CQ31" s="609"/>
      <c r="CR31" s="593">
        <v>481760</v>
      </c>
      <c r="CS31" s="625"/>
      <c r="CT31" s="625"/>
      <c r="CU31" s="625"/>
      <c r="CV31" s="625"/>
      <c r="CW31" s="625"/>
      <c r="CX31" s="625"/>
      <c r="CY31" s="626"/>
      <c r="CZ31" s="627">
        <v>1.7</v>
      </c>
      <c r="DA31" s="628"/>
      <c r="DB31" s="628"/>
      <c r="DC31" s="629"/>
      <c r="DD31" s="602">
        <v>475887</v>
      </c>
      <c r="DE31" s="625"/>
      <c r="DF31" s="625"/>
      <c r="DG31" s="625"/>
      <c r="DH31" s="625"/>
      <c r="DI31" s="625"/>
      <c r="DJ31" s="625"/>
      <c r="DK31" s="626"/>
      <c r="DL31" s="602">
        <v>475887</v>
      </c>
      <c r="DM31" s="625"/>
      <c r="DN31" s="625"/>
      <c r="DO31" s="625"/>
      <c r="DP31" s="625"/>
      <c r="DQ31" s="625"/>
      <c r="DR31" s="625"/>
      <c r="DS31" s="625"/>
      <c r="DT31" s="625"/>
      <c r="DU31" s="625"/>
      <c r="DV31" s="626"/>
      <c r="DW31" s="598">
        <v>2.7</v>
      </c>
      <c r="DX31" s="623"/>
      <c r="DY31" s="623"/>
      <c r="DZ31" s="623"/>
      <c r="EA31" s="623"/>
      <c r="EB31" s="623"/>
      <c r="EC31" s="624"/>
    </row>
    <row r="32" spans="2:133" ht="11.25" customHeight="1" x14ac:dyDescent="0.15">
      <c r="B32" s="590" t="s">
        <v>296</v>
      </c>
      <c r="C32" s="591"/>
      <c r="D32" s="591"/>
      <c r="E32" s="591"/>
      <c r="F32" s="591"/>
      <c r="G32" s="591"/>
      <c r="H32" s="591"/>
      <c r="I32" s="591"/>
      <c r="J32" s="591"/>
      <c r="K32" s="591"/>
      <c r="L32" s="591"/>
      <c r="M32" s="591"/>
      <c r="N32" s="591"/>
      <c r="O32" s="591"/>
      <c r="P32" s="591"/>
      <c r="Q32" s="592"/>
      <c r="R32" s="593">
        <v>388681</v>
      </c>
      <c r="S32" s="594"/>
      <c r="T32" s="594"/>
      <c r="U32" s="594"/>
      <c r="V32" s="594"/>
      <c r="W32" s="594"/>
      <c r="X32" s="594"/>
      <c r="Y32" s="595"/>
      <c r="Z32" s="596">
        <v>1.3</v>
      </c>
      <c r="AA32" s="596"/>
      <c r="AB32" s="596"/>
      <c r="AC32" s="596"/>
      <c r="AD32" s="597">
        <v>15592</v>
      </c>
      <c r="AE32" s="597"/>
      <c r="AF32" s="597"/>
      <c r="AG32" s="597"/>
      <c r="AH32" s="597"/>
      <c r="AI32" s="597"/>
      <c r="AJ32" s="597"/>
      <c r="AK32" s="597"/>
      <c r="AL32" s="598">
        <v>0.1</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98.5</v>
      </c>
      <c r="BH32" s="661"/>
      <c r="BI32" s="661"/>
      <c r="BJ32" s="661"/>
      <c r="BK32" s="661"/>
      <c r="BL32" s="661"/>
      <c r="BM32" s="662">
        <v>96.7</v>
      </c>
      <c r="BN32" s="661"/>
      <c r="BO32" s="661"/>
      <c r="BP32" s="661"/>
      <c r="BQ32" s="663"/>
      <c r="BR32" s="660">
        <v>98.5</v>
      </c>
      <c r="BS32" s="661"/>
      <c r="BT32" s="661"/>
      <c r="BU32" s="661"/>
      <c r="BV32" s="661"/>
      <c r="BW32" s="661"/>
      <c r="BX32" s="662">
        <v>96.3</v>
      </c>
      <c r="BY32" s="661"/>
      <c r="BZ32" s="661"/>
      <c r="CA32" s="661"/>
      <c r="CB32" s="663"/>
      <c r="CD32" s="658"/>
      <c r="CE32" s="659"/>
      <c r="CF32" s="607" t="s">
        <v>298</v>
      </c>
      <c r="CG32" s="608"/>
      <c r="CH32" s="608"/>
      <c r="CI32" s="608"/>
      <c r="CJ32" s="608"/>
      <c r="CK32" s="608"/>
      <c r="CL32" s="608"/>
      <c r="CM32" s="608"/>
      <c r="CN32" s="608"/>
      <c r="CO32" s="608"/>
      <c r="CP32" s="608"/>
      <c r="CQ32" s="609"/>
      <c r="CR32" s="593">
        <v>4426</v>
      </c>
      <c r="CS32" s="594"/>
      <c r="CT32" s="594"/>
      <c r="CU32" s="594"/>
      <c r="CV32" s="594"/>
      <c r="CW32" s="594"/>
      <c r="CX32" s="594"/>
      <c r="CY32" s="595"/>
      <c r="CZ32" s="627">
        <v>0</v>
      </c>
      <c r="DA32" s="628"/>
      <c r="DB32" s="628"/>
      <c r="DC32" s="629"/>
      <c r="DD32" s="602">
        <v>4426</v>
      </c>
      <c r="DE32" s="594"/>
      <c r="DF32" s="594"/>
      <c r="DG32" s="594"/>
      <c r="DH32" s="594"/>
      <c r="DI32" s="594"/>
      <c r="DJ32" s="594"/>
      <c r="DK32" s="595"/>
      <c r="DL32" s="602">
        <v>4426</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299</v>
      </c>
      <c r="C33" s="591"/>
      <c r="D33" s="591"/>
      <c r="E33" s="591"/>
      <c r="F33" s="591"/>
      <c r="G33" s="591"/>
      <c r="H33" s="591"/>
      <c r="I33" s="591"/>
      <c r="J33" s="591"/>
      <c r="K33" s="591"/>
      <c r="L33" s="591"/>
      <c r="M33" s="591"/>
      <c r="N33" s="591"/>
      <c r="O33" s="591"/>
      <c r="P33" s="591"/>
      <c r="Q33" s="592"/>
      <c r="R33" s="593">
        <v>1823896</v>
      </c>
      <c r="S33" s="594"/>
      <c r="T33" s="594"/>
      <c r="U33" s="594"/>
      <c r="V33" s="594"/>
      <c r="W33" s="594"/>
      <c r="X33" s="594"/>
      <c r="Y33" s="595"/>
      <c r="Z33" s="596">
        <v>6.2</v>
      </c>
      <c r="AA33" s="596"/>
      <c r="AB33" s="596"/>
      <c r="AC33" s="596"/>
      <c r="AD33" s="597" t="s">
        <v>110</v>
      </c>
      <c r="AE33" s="597"/>
      <c r="AF33" s="597"/>
      <c r="AG33" s="597"/>
      <c r="AH33" s="597"/>
      <c r="AI33" s="597"/>
      <c r="AJ33" s="597"/>
      <c r="AK33" s="597"/>
      <c r="AL33" s="598" t="s">
        <v>110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11464354</v>
      </c>
      <c r="CS33" s="625"/>
      <c r="CT33" s="625"/>
      <c r="CU33" s="625"/>
      <c r="CV33" s="625"/>
      <c r="CW33" s="625"/>
      <c r="CX33" s="625"/>
      <c r="CY33" s="626"/>
      <c r="CZ33" s="627">
        <v>39.4</v>
      </c>
      <c r="DA33" s="628"/>
      <c r="DB33" s="628"/>
      <c r="DC33" s="629"/>
      <c r="DD33" s="602">
        <v>9990106</v>
      </c>
      <c r="DE33" s="625"/>
      <c r="DF33" s="625"/>
      <c r="DG33" s="625"/>
      <c r="DH33" s="625"/>
      <c r="DI33" s="625"/>
      <c r="DJ33" s="625"/>
      <c r="DK33" s="626"/>
      <c r="DL33" s="602">
        <v>7774848</v>
      </c>
      <c r="DM33" s="625"/>
      <c r="DN33" s="625"/>
      <c r="DO33" s="625"/>
      <c r="DP33" s="625"/>
      <c r="DQ33" s="625"/>
      <c r="DR33" s="625"/>
      <c r="DS33" s="625"/>
      <c r="DT33" s="625"/>
      <c r="DU33" s="625"/>
      <c r="DV33" s="626"/>
      <c r="DW33" s="598">
        <v>44.6</v>
      </c>
      <c r="DX33" s="623"/>
      <c r="DY33" s="623"/>
      <c r="DZ33" s="623"/>
      <c r="EA33" s="623"/>
      <c r="EB33" s="623"/>
      <c r="EC33" s="624"/>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110</v>
      </c>
      <c r="S34" s="594"/>
      <c r="T34" s="594"/>
      <c r="U34" s="594"/>
      <c r="V34" s="594"/>
      <c r="W34" s="594"/>
      <c r="X34" s="594"/>
      <c r="Y34" s="595"/>
      <c r="Z34" s="596" t="s">
        <v>110</v>
      </c>
      <c r="AA34" s="596"/>
      <c r="AB34" s="596"/>
      <c r="AC34" s="596"/>
      <c r="AD34" s="597" t="s">
        <v>110</v>
      </c>
      <c r="AE34" s="597"/>
      <c r="AF34" s="597"/>
      <c r="AG34" s="597"/>
      <c r="AH34" s="597"/>
      <c r="AI34" s="597"/>
      <c r="AJ34" s="597"/>
      <c r="AK34" s="597"/>
      <c r="AL34" s="598" t="s">
        <v>110</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2892578</v>
      </c>
      <c r="CS34" s="594"/>
      <c r="CT34" s="594"/>
      <c r="CU34" s="594"/>
      <c r="CV34" s="594"/>
      <c r="CW34" s="594"/>
      <c r="CX34" s="594"/>
      <c r="CY34" s="595"/>
      <c r="CZ34" s="627">
        <v>9.9</v>
      </c>
      <c r="DA34" s="628"/>
      <c r="DB34" s="628"/>
      <c r="DC34" s="629"/>
      <c r="DD34" s="602">
        <v>2465829</v>
      </c>
      <c r="DE34" s="594"/>
      <c r="DF34" s="594"/>
      <c r="DG34" s="594"/>
      <c r="DH34" s="594"/>
      <c r="DI34" s="594"/>
      <c r="DJ34" s="594"/>
      <c r="DK34" s="595"/>
      <c r="DL34" s="602">
        <v>2245349</v>
      </c>
      <c r="DM34" s="594"/>
      <c r="DN34" s="594"/>
      <c r="DO34" s="594"/>
      <c r="DP34" s="594"/>
      <c r="DQ34" s="594"/>
      <c r="DR34" s="594"/>
      <c r="DS34" s="594"/>
      <c r="DT34" s="594"/>
      <c r="DU34" s="594"/>
      <c r="DV34" s="595"/>
      <c r="DW34" s="598">
        <v>12.9</v>
      </c>
      <c r="DX34" s="623"/>
      <c r="DY34" s="623"/>
      <c r="DZ34" s="623"/>
      <c r="EA34" s="623"/>
      <c r="EB34" s="623"/>
      <c r="EC34" s="624"/>
    </row>
    <row r="35" spans="2:133" ht="11.25" customHeight="1" x14ac:dyDescent="0.15">
      <c r="B35" s="590" t="s">
        <v>305</v>
      </c>
      <c r="C35" s="591"/>
      <c r="D35" s="591"/>
      <c r="E35" s="591"/>
      <c r="F35" s="591"/>
      <c r="G35" s="591"/>
      <c r="H35" s="591"/>
      <c r="I35" s="591"/>
      <c r="J35" s="591"/>
      <c r="K35" s="591"/>
      <c r="L35" s="591"/>
      <c r="M35" s="591"/>
      <c r="N35" s="591"/>
      <c r="O35" s="591"/>
      <c r="P35" s="591"/>
      <c r="Q35" s="592"/>
      <c r="R35" s="593">
        <v>1310296</v>
      </c>
      <c r="S35" s="594"/>
      <c r="T35" s="594"/>
      <c r="U35" s="594"/>
      <c r="V35" s="594"/>
      <c r="W35" s="594"/>
      <c r="X35" s="594"/>
      <c r="Y35" s="595"/>
      <c r="Z35" s="596">
        <v>4.5</v>
      </c>
      <c r="AA35" s="596"/>
      <c r="AB35" s="596"/>
      <c r="AC35" s="596"/>
      <c r="AD35" s="597" t="s">
        <v>110</v>
      </c>
      <c r="AE35" s="597"/>
      <c r="AF35" s="597"/>
      <c r="AG35" s="597"/>
      <c r="AH35" s="597"/>
      <c r="AI35" s="597"/>
      <c r="AJ35" s="597"/>
      <c r="AK35" s="597"/>
      <c r="AL35" s="598" t="s">
        <v>110</v>
      </c>
      <c r="AM35" s="599"/>
      <c r="AN35" s="599"/>
      <c r="AO35" s="600"/>
      <c r="AP35" s="186"/>
      <c r="AQ35" s="604" t="s">
        <v>306</v>
      </c>
      <c r="AR35" s="605"/>
      <c r="AS35" s="605"/>
      <c r="AT35" s="605"/>
      <c r="AU35" s="605"/>
      <c r="AV35" s="605"/>
      <c r="AW35" s="605"/>
      <c r="AX35" s="605"/>
      <c r="AY35" s="606"/>
      <c r="AZ35" s="582">
        <v>5982885</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-99589</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163108</v>
      </c>
      <c r="CS35" s="625"/>
      <c r="CT35" s="625"/>
      <c r="CU35" s="625"/>
      <c r="CV35" s="625"/>
      <c r="CW35" s="625"/>
      <c r="CX35" s="625"/>
      <c r="CY35" s="626"/>
      <c r="CZ35" s="627">
        <v>0.6</v>
      </c>
      <c r="DA35" s="628"/>
      <c r="DB35" s="628"/>
      <c r="DC35" s="629"/>
      <c r="DD35" s="602">
        <v>158315</v>
      </c>
      <c r="DE35" s="625"/>
      <c r="DF35" s="625"/>
      <c r="DG35" s="625"/>
      <c r="DH35" s="625"/>
      <c r="DI35" s="625"/>
      <c r="DJ35" s="625"/>
      <c r="DK35" s="626"/>
      <c r="DL35" s="602">
        <v>158315</v>
      </c>
      <c r="DM35" s="625"/>
      <c r="DN35" s="625"/>
      <c r="DO35" s="625"/>
      <c r="DP35" s="625"/>
      <c r="DQ35" s="625"/>
      <c r="DR35" s="625"/>
      <c r="DS35" s="625"/>
      <c r="DT35" s="625"/>
      <c r="DU35" s="625"/>
      <c r="DV35" s="626"/>
      <c r="DW35" s="598">
        <v>0.9</v>
      </c>
      <c r="DX35" s="623"/>
      <c r="DY35" s="623"/>
      <c r="DZ35" s="623"/>
      <c r="EA35" s="623"/>
      <c r="EB35" s="623"/>
      <c r="EC35" s="624"/>
    </row>
    <row r="36" spans="2:133" ht="11.25" customHeight="1" x14ac:dyDescent="0.15">
      <c r="B36" s="636" t="s">
        <v>309</v>
      </c>
      <c r="C36" s="637"/>
      <c r="D36" s="637"/>
      <c r="E36" s="637"/>
      <c r="F36" s="637"/>
      <c r="G36" s="637"/>
      <c r="H36" s="637"/>
      <c r="I36" s="637"/>
      <c r="J36" s="637"/>
      <c r="K36" s="637"/>
      <c r="L36" s="637"/>
      <c r="M36" s="637"/>
      <c r="N36" s="637"/>
      <c r="O36" s="637"/>
      <c r="P36" s="637"/>
      <c r="Q36" s="638"/>
      <c r="R36" s="665">
        <v>29434896</v>
      </c>
      <c r="S36" s="666"/>
      <c r="T36" s="666"/>
      <c r="U36" s="666"/>
      <c r="V36" s="666"/>
      <c r="W36" s="666"/>
      <c r="X36" s="666"/>
      <c r="Y36" s="667"/>
      <c r="Z36" s="668">
        <v>100</v>
      </c>
      <c r="AA36" s="668"/>
      <c r="AB36" s="668"/>
      <c r="AC36" s="668"/>
      <c r="AD36" s="669">
        <v>16124022</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1650911</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-502622</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2990815</v>
      </c>
      <c r="CS36" s="594"/>
      <c r="CT36" s="594"/>
      <c r="CU36" s="594"/>
      <c r="CV36" s="594"/>
      <c r="CW36" s="594"/>
      <c r="CX36" s="594"/>
      <c r="CY36" s="595"/>
      <c r="CZ36" s="627">
        <v>10.3</v>
      </c>
      <c r="DA36" s="628"/>
      <c r="DB36" s="628"/>
      <c r="DC36" s="629"/>
      <c r="DD36" s="602">
        <v>2803374</v>
      </c>
      <c r="DE36" s="594"/>
      <c r="DF36" s="594"/>
      <c r="DG36" s="594"/>
      <c r="DH36" s="594"/>
      <c r="DI36" s="594"/>
      <c r="DJ36" s="594"/>
      <c r="DK36" s="595"/>
      <c r="DL36" s="602">
        <v>2080705</v>
      </c>
      <c r="DM36" s="594"/>
      <c r="DN36" s="594"/>
      <c r="DO36" s="594"/>
      <c r="DP36" s="594"/>
      <c r="DQ36" s="594"/>
      <c r="DR36" s="594"/>
      <c r="DS36" s="594"/>
      <c r="DT36" s="594"/>
      <c r="DU36" s="594"/>
      <c r="DV36" s="595"/>
      <c r="DW36" s="598">
        <v>11.9</v>
      </c>
      <c r="DX36" s="623"/>
      <c r="DY36" s="623"/>
      <c r="DZ36" s="623"/>
      <c r="EA36" s="623"/>
      <c r="EB36" s="623"/>
      <c r="EC36" s="624"/>
    </row>
    <row r="37" spans="2:133" ht="11.25" customHeight="1" x14ac:dyDescent="0.15">
      <c r="AQ37" s="672" t="s">
        <v>313</v>
      </c>
      <c r="AR37" s="673"/>
      <c r="AS37" s="673"/>
      <c r="AT37" s="673"/>
      <c r="AU37" s="673"/>
      <c r="AV37" s="673"/>
      <c r="AW37" s="673"/>
      <c r="AX37" s="673"/>
      <c r="AY37" s="674"/>
      <c r="AZ37" s="593">
        <v>1500000</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11018</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593656</v>
      </c>
      <c r="CS37" s="625"/>
      <c r="CT37" s="625"/>
      <c r="CU37" s="625"/>
      <c r="CV37" s="625"/>
      <c r="CW37" s="625"/>
      <c r="CX37" s="625"/>
      <c r="CY37" s="626"/>
      <c r="CZ37" s="627">
        <v>2</v>
      </c>
      <c r="DA37" s="628"/>
      <c r="DB37" s="628"/>
      <c r="DC37" s="629"/>
      <c r="DD37" s="602">
        <v>593656</v>
      </c>
      <c r="DE37" s="625"/>
      <c r="DF37" s="625"/>
      <c r="DG37" s="625"/>
      <c r="DH37" s="625"/>
      <c r="DI37" s="625"/>
      <c r="DJ37" s="625"/>
      <c r="DK37" s="626"/>
      <c r="DL37" s="602">
        <v>571896</v>
      </c>
      <c r="DM37" s="625"/>
      <c r="DN37" s="625"/>
      <c r="DO37" s="625"/>
      <c r="DP37" s="625"/>
      <c r="DQ37" s="625"/>
      <c r="DR37" s="625"/>
      <c r="DS37" s="625"/>
      <c r="DT37" s="625"/>
      <c r="DU37" s="625"/>
      <c r="DV37" s="626"/>
      <c r="DW37" s="598">
        <v>3.3</v>
      </c>
      <c r="DX37" s="623"/>
      <c r="DY37" s="623"/>
      <c r="DZ37" s="623"/>
      <c r="EA37" s="623"/>
      <c r="EB37" s="623"/>
      <c r="EC37" s="624"/>
    </row>
    <row r="38" spans="2:133" ht="11.25" customHeight="1" x14ac:dyDescent="0.15">
      <c r="AQ38" s="672" t="s">
        <v>316</v>
      </c>
      <c r="AR38" s="673"/>
      <c r="AS38" s="673"/>
      <c r="AT38" s="673"/>
      <c r="AU38" s="673"/>
      <c r="AV38" s="673"/>
      <c r="AW38" s="673"/>
      <c r="AX38" s="673"/>
      <c r="AY38" s="674"/>
      <c r="AZ38" s="593">
        <v>166169</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18523</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4460132</v>
      </c>
      <c r="CS38" s="594"/>
      <c r="CT38" s="594"/>
      <c r="CU38" s="594"/>
      <c r="CV38" s="594"/>
      <c r="CW38" s="594"/>
      <c r="CX38" s="594"/>
      <c r="CY38" s="595"/>
      <c r="CZ38" s="627">
        <v>15.3</v>
      </c>
      <c r="DA38" s="628"/>
      <c r="DB38" s="628"/>
      <c r="DC38" s="629"/>
      <c r="DD38" s="602">
        <v>3755578</v>
      </c>
      <c r="DE38" s="594"/>
      <c r="DF38" s="594"/>
      <c r="DG38" s="594"/>
      <c r="DH38" s="594"/>
      <c r="DI38" s="594"/>
      <c r="DJ38" s="594"/>
      <c r="DK38" s="595"/>
      <c r="DL38" s="602">
        <v>3290479</v>
      </c>
      <c r="DM38" s="594"/>
      <c r="DN38" s="594"/>
      <c r="DO38" s="594"/>
      <c r="DP38" s="594"/>
      <c r="DQ38" s="594"/>
      <c r="DR38" s="594"/>
      <c r="DS38" s="594"/>
      <c r="DT38" s="594"/>
      <c r="DU38" s="594"/>
      <c r="DV38" s="595"/>
      <c r="DW38" s="598">
        <v>18.899999999999999</v>
      </c>
      <c r="DX38" s="623"/>
      <c r="DY38" s="623"/>
      <c r="DZ38" s="623"/>
      <c r="EA38" s="623"/>
      <c r="EB38" s="623"/>
      <c r="EC38" s="624"/>
    </row>
    <row r="39" spans="2:133" ht="11.25" customHeight="1" x14ac:dyDescent="0.15">
      <c r="AQ39" s="672" t="s">
        <v>319</v>
      </c>
      <c r="AR39" s="673"/>
      <c r="AS39" s="673"/>
      <c r="AT39" s="673"/>
      <c r="AU39" s="673"/>
      <c r="AV39" s="673"/>
      <c r="AW39" s="673"/>
      <c r="AX39" s="673"/>
      <c r="AY39" s="674"/>
      <c r="AZ39" s="593">
        <v>22753</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85</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956721</v>
      </c>
      <c r="CS39" s="625"/>
      <c r="CT39" s="625"/>
      <c r="CU39" s="625"/>
      <c r="CV39" s="625"/>
      <c r="CW39" s="625"/>
      <c r="CX39" s="625"/>
      <c r="CY39" s="626"/>
      <c r="CZ39" s="627">
        <v>3.3</v>
      </c>
      <c r="DA39" s="628"/>
      <c r="DB39" s="628"/>
      <c r="DC39" s="629"/>
      <c r="DD39" s="602">
        <v>807010</v>
      </c>
      <c r="DE39" s="625"/>
      <c r="DF39" s="625"/>
      <c r="DG39" s="625"/>
      <c r="DH39" s="625"/>
      <c r="DI39" s="625"/>
      <c r="DJ39" s="625"/>
      <c r="DK39" s="626"/>
      <c r="DL39" s="602" t="s">
        <v>110</v>
      </c>
      <c r="DM39" s="625"/>
      <c r="DN39" s="625"/>
      <c r="DO39" s="625"/>
      <c r="DP39" s="625"/>
      <c r="DQ39" s="625"/>
      <c r="DR39" s="625"/>
      <c r="DS39" s="625"/>
      <c r="DT39" s="625"/>
      <c r="DU39" s="625"/>
      <c r="DV39" s="626"/>
      <c r="DW39" s="598" t="s">
        <v>110</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1044138</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122</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1000</v>
      </c>
      <c r="CS40" s="594"/>
      <c r="CT40" s="594"/>
      <c r="CU40" s="594"/>
      <c r="CV40" s="594"/>
      <c r="CW40" s="594"/>
      <c r="CX40" s="594"/>
      <c r="CY40" s="595"/>
      <c r="CZ40" s="627">
        <v>0</v>
      </c>
      <c r="DA40" s="628"/>
      <c r="DB40" s="628"/>
      <c r="DC40" s="629"/>
      <c r="DD40" s="602" t="s">
        <v>110</v>
      </c>
      <c r="DE40" s="594"/>
      <c r="DF40" s="594"/>
      <c r="DG40" s="594"/>
      <c r="DH40" s="594"/>
      <c r="DI40" s="594"/>
      <c r="DJ40" s="594"/>
      <c r="DK40" s="595"/>
      <c r="DL40" s="602" t="s">
        <v>110</v>
      </c>
      <c r="DM40" s="594"/>
      <c r="DN40" s="594"/>
      <c r="DO40" s="594"/>
      <c r="DP40" s="594"/>
      <c r="DQ40" s="594"/>
      <c r="DR40" s="594"/>
      <c r="DS40" s="594"/>
      <c r="DT40" s="594"/>
      <c r="DU40" s="594"/>
      <c r="DV40" s="595"/>
      <c r="DW40" s="598" t="s">
        <v>110</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1598914</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328</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214</v>
      </c>
      <c r="CS41" s="625"/>
      <c r="CT41" s="625"/>
      <c r="CU41" s="625"/>
      <c r="CV41" s="625"/>
      <c r="CW41" s="625"/>
      <c r="CX41" s="625"/>
      <c r="CY41" s="626"/>
      <c r="CZ41" s="627" t="s">
        <v>214</v>
      </c>
      <c r="DA41" s="628"/>
      <c r="DB41" s="628"/>
      <c r="DC41" s="629"/>
      <c r="DD41" s="602" t="s">
        <v>214</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2220332</v>
      </c>
      <c r="CS42" s="594"/>
      <c r="CT42" s="594"/>
      <c r="CU42" s="594"/>
      <c r="CV42" s="594"/>
      <c r="CW42" s="594"/>
      <c r="CX42" s="594"/>
      <c r="CY42" s="595"/>
      <c r="CZ42" s="627">
        <v>7.6</v>
      </c>
      <c r="DA42" s="676"/>
      <c r="DB42" s="676"/>
      <c r="DC42" s="677"/>
      <c r="DD42" s="602">
        <v>768120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109602</v>
      </c>
      <c r="CS43" s="625"/>
      <c r="CT43" s="625"/>
      <c r="CU43" s="625"/>
      <c r="CV43" s="625"/>
      <c r="CW43" s="625"/>
      <c r="CX43" s="625"/>
      <c r="CY43" s="626"/>
      <c r="CZ43" s="627">
        <v>0.4</v>
      </c>
      <c r="DA43" s="628"/>
      <c r="DB43" s="628"/>
      <c r="DC43" s="629"/>
      <c r="DD43" s="602">
        <v>96184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333</v>
      </c>
      <c r="CD44" s="699" t="s">
        <v>286</v>
      </c>
      <c r="CE44" s="700"/>
      <c r="CF44" s="590" t="s">
        <v>334</v>
      </c>
      <c r="CG44" s="591"/>
      <c r="CH44" s="591"/>
      <c r="CI44" s="591"/>
      <c r="CJ44" s="591"/>
      <c r="CK44" s="591"/>
      <c r="CL44" s="591"/>
      <c r="CM44" s="591"/>
      <c r="CN44" s="591"/>
      <c r="CO44" s="591"/>
      <c r="CP44" s="591"/>
      <c r="CQ44" s="592"/>
      <c r="CR44" s="593">
        <v>2220332</v>
      </c>
      <c r="CS44" s="594"/>
      <c r="CT44" s="594"/>
      <c r="CU44" s="594"/>
      <c r="CV44" s="594"/>
      <c r="CW44" s="594"/>
      <c r="CX44" s="594"/>
      <c r="CY44" s="595"/>
      <c r="CZ44" s="627">
        <v>7.6</v>
      </c>
      <c r="DA44" s="676"/>
      <c r="DB44" s="676"/>
      <c r="DC44" s="677"/>
      <c r="DD44" s="602">
        <v>768120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335</v>
      </c>
      <c r="CG45" s="591"/>
      <c r="CH45" s="591"/>
      <c r="CI45" s="591"/>
      <c r="CJ45" s="591"/>
      <c r="CK45" s="591"/>
      <c r="CL45" s="591"/>
      <c r="CM45" s="591"/>
      <c r="CN45" s="591"/>
      <c r="CO45" s="591"/>
      <c r="CP45" s="591"/>
      <c r="CQ45" s="592"/>
      <c r="CR45" s="593">
        <v>1385094</v>
      </c>
      <c r="CS45" s="625"/>
      <c r="CT45" s="625"/>
      <c r="CU45" s="625"/>
      <c r="CV45" s="625"/>
      <c r="CW45" s="625"/>
      <c r="CX45" s="625"/>
      <c r="CY45" s="626"/>
      <c r="CZ45" s="627">
        <v>4.8</v>
      </c>
      <c r="DA45" s="628"/>
      <c r="DB45" s="628"/>
      <c r="DC45" s="629"/>
      <c r="DD45" s="602">
        <v>137346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336</v>
      </c>
      <c r="CG46" s="591"/>
      <c r="CH46" s="591"/>
      <c r="CI46" s="591"/>
      <c r="CJ46" s="591"/>
      <c r="CK46" s="591"/>
      <c r="CL46" s="591"/>
      <c r="CM46" s="591"/>
      <c r="CN46" s="591"/>
      <c r="CO46" s="591"/>
      <c r="CP46" s="591"/>
      <c r="CQ46" s="592"/>
      <c r="CR46" s="593">
        <v>741938</v>
      </c>
      <c r="CS46" s="594"/>
      <c r="CT46" s="594"/>
      <c r="CU46" s="594"/>
      <c r="CV46" s="594"/>
      <c r="CW46" s="594"/>
      <c r="CX46" s="594"/>
      <c r="CY46" s="595"/>
      <c r="CZ46" s="627">
        <v>2.6</v>
      </c>
      <c r="DA46" s="676"/>
      <c r="DB46" s="676"/>
      <c r="DC46" s="677"/>
      <c r="DD46" s="602">
        <v>537474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337</v>
      </c>
      <c r="CG47" s="591"/>
      <c r="CH47" s="591"/>
      <c r="CI47" s="591"/>
      <c r="CJ47" s="591"/>
      <c r="CK47" s="591"/>
      <c r="CL47" s="591"/>
      <c r="CM47" s="591"/>
      <c r="CN47" s="591"/>
      <c r="CO47" s="591"/>
      <c r="CP47" s="591"/>
      <c r="CQ47" s="592"/>
      <c r="CR47" s="593" t="s">
        <v>120</v>
      </c>
      <c r="CS47" s="625"/>
      <c r="CT47" s="625"/>
      <c r="CU47" s="625"/>
      <c r="CV47" s="625"/>
      <c r="CW47" s="625"/>
      <c r="CX47" s="625"/>
      <c r="CY47" s="626"/>
      <c r="CZ47" s="627" t="s">
        <v>120</v>
      </c>
      <c r="DA47" s="628"/>
      <c r="DB47" s="628"/>
      <c r="DC47" s="629"/>
      <c r="DD47" s="602" t="s">
        <v>120</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338</v>
      </c>
      <c r="CG48" s="591"/>
      <c r="CH48" s="591"/>
      <c r="CI48" s="591"/>
      <c r="CJ48" s="591"/>
      <c r="CK48" s="591"/>
      <c r="CL48" s="591"/>
      <c r="CM48" s="591"/>
      <c r="CN48" s="591"/>
      <c r="CO48" s="591"/>
      <c r="CP48" s="591"/>
      <c r="CQ48" s="592"/>
      <c r="CR48" s="593" t="s">
        <v>120</v>
      </c>
      <c r="CS48" s="594"/>
      <c r="CT48" s="594"/>
      <c r="CU48" s="594"/>
      <c r="CV48" s="594"/>
      <c r="CW48" s="594"/>
      <c r="CX48" s="594"/>
      <c r="CY48" s="595"/>
      <c r="CZ48" s="627" t="s">
        <v>120</v>
      </c>
      <c r="DA48" s="676"/>
      <c r="DB48" s="676"/>
      <c r="DC48" s="677"/>
      <c r="DD48" s="602" t="s">
        <v>120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339</v>
      </c>
      <c r="CE49" s="637"/>
      <c r="CF49" s="637"/>
      <c r="CG49" s="637"/>
      <c r="CH49" s="637"/>
      <c r="CI49" s="637"/>
      <c r="CJ49" s="637"/>
      <c r="CK49" s="637"/>
      <c r="CL49" s="637"/>
      <c r="CM49" s="637"/>
      <c r="CN49" s="637"/>
      <c r="CO49" s="637"/>
      <c r="CP49" s="637"/>
      <c r="CQ49" s="638"/>
      <c r="CR49" s="665">
        <v>29094160</v>
      </c>
      <c r="CS49" s="661"/>
      <c r="CT49" s="661"/>
      <c r="CU49" s="661"/>
      <c r="CV49" s="661"/>
      <c r="CW49" s="661"/>
      <c r="CX49" s="661"/>
      <c r="CY49" s="688"/>
      <c r="CZ49" s="689">
        <v>100</v>
      </c>
      <c r="DA49" s="690"/>
      <c r="DB49" s="690"/>
      <c r="DC49" s="691"/>
      <c r="DD49" s="692">
        <v>20065721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73" zoomScale="70" zoomScaleNormal="25" zoomScaleSheetLayoutView="70" workbookViewId="0">
      <selection activeCell="AZ81" sqref="AZ81:BD81"/>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565</v>
      </c>
      <c r="C7" s="720"/>
      <c r="D7" s="720"/>
      <c r="E7" s="720"/>
      <c r="F7" s="720"/>
      <c r="G7" s="720"/>
      <c r="H7" s="720"/>
      <c r="I7" s="720"/>
      <c r="J7" s="720"/>
      <c r="K7" s="720"/>
      <c r="L7" s="720"/>
      <c r="M7" s="720"/>
      <c r="N7" s="720"/>
      <c r="O7" s="720"/>
      <c r="P7" s="721"/>
      <c r="Q7" s="722">
        <v>29496</v>
      </c>
      <c r="R7" s="723"/>
      <c r="S7" s="723"/>
      <c r="T7" s="723"/>
      <c r="U7" s="723"/>
      <c r="V7" s="723">
        <v>29155</v>
      </c>
      <c r="W7" s="723"/>
      <c r="X7" s="723"/>
      <c r="Y7" s="723"/>
      <c r="Z7" s="723"/>
      <c r="AA7" s="723">
        <v>341</v>
      </c>
      <c r="AB7" s="723"/>
      <c r="AC7" s="723"/>
      <c r="AD7" s="723"/>
      <c r="AE7" s="724"/>
      <c r="AF7" s="725">
        <v>304</v>
      </c>
      <c r="AG7" s="726"/>
      <c r="AH7" s="726"/>
      <c r="AI7" s="726"/>
      <c r="AJ7" s="727"/>
      <c r="AK7" s="762">
        <v>833</v>
      </c>
      <c r="AL7" s="763"/>
      <c r="AM7" s="763"/>
      <c r="AN7" s="763"/>
      <c r="AO7" s="763"/>
      <c r="AP7" s="763">
        <v>28420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564</v>
      </c>
      <c r="BS7" s="766" t="s">
        <v>561</v>
      </c>
      <c r="BT7" s="767"/>
      <c r="BU7" s="767"/>
      <c r="BV7" s="767"/>
      <c r="BW7" s="767"/>
      <c r="BX7" s="767"/>
      <c r="BY7" s="767"/>
      <c r="BZ7" s="767"/>
      <c r="CA7" s="767"/>
      <c r="CB7" s="767"/>
      <c r="CC7" s="767"/>
      <c r="CD7" s="767"/>
      <c r="CE7" s="767"/>
      <c r="CF7" s="767"/>
      <c r="CG7" s="768"/>
      <c r="CH7" s="759" t="s">
        <v>566</v>
      </c>
      <c r="CI7" s="760"/>
      <c r="CJ7" s="760"/>
      <c r="CK7" s="760"/>
      <c r="CL7" s="761"/>
      <c r="CM7" s="759">
        <v>18</v>
      </c>
      <c r="CN7" s="760"/>
      <c r="CO7" s="760"/>
      <c r="CP7" s="760"/>
      <c r="CQ7" s="761"/>
      <c r="CR7" s="759">
        <v>5</v>
      </c>
      <c r="CS7" s="760"/>
      <c r="CT7" s="760"/>
      <c r="CU7" s="760"/>
      <c r="CV7" s="761"/>
      <c r="CW7" s="759" t="s">
        <v>566</v>
      </c>
      <c r="CX7" s="760"/>
      <c r="CY7" s="760"/>
      <c r="CZ7" s="760"/>
      <c r="DA7" s="761"/>
      <c r="DB7" s="759" t="s">
        <v>566</v>
      </c>
      <c r="DC7" s="760"/>
      <c r="DD7" s="760"/>
      <c r="DE7" s="760"/>
      <c r="DF7" s="761"/>
      <c r="DG7" s="759">
        <v>3040</v>
      </c>
      <c r="DH7" s="760"/>
      <c r="DI7" s="760"/>
      <c r="DJ7" s="760"/>
      <c r="DK7" s="761"/>
      <c r="DL7" s="759" t="s">
        <v>566</v>
      </c>
      <c r="DM7" s="760"/>
      <c r="DN7" s="760"/>
      <c r="DO7" s="760"/>
      <c r="DP7" s="761"/>
      <c r="DQ7" s="759">
        <v>694</v>
      </c>
      <c r="DR7" s="760"/>
      <c r="DS7" s="760"/>
      <c r="DT7" s="760"/>
      <c r="DU7" s="761"/>
      <c r="DV7" s="740"/>
      <c r="DW7" s="741"/>
      <c r="DX7" s="741"/>
      <c r="DY7" s="741"/>
      <c r="DZ7" s="742"/>
      <c r="EA7" s="205"/>
    </row>
    <row r="8" spans="1:131" s="206" customFormat="1" ht="26.25" customHeight="1" x14ac:dyDescent="0.15">
      <c r="A8" s="212">
        <v>2</v>
      </c>
      <c r="B8" s="743" t="s">
        <v>362</v>
      </c>
      <c r="C8" s="744"/>
      <c r="D8" s="744"/>
      <c r="E8" s="744"/>
      <c r="F8" s="744"/>
      <c r="G8" s="744"/>
      <c r="H8" s="744"/>
      <c r="I8" s="744"/>
      <c r="J8" s="744"/>
      <c r="K8" s="744"/>
      <c r="L8" s="744"/>
      <c r="M8" s="744"/>
      <c r="N8" s="744"/>
      <c r="O8" s="744"/>
      <c r="P8" s="745"/>
      <c r="Q8" s="746">
        <v>498</v>
      </c>
      <c r="R8" s="747"/>
      <c r="S8" s="747"/>
      <c r="T8" s="747"/>
      <c r="U8" s="747"/>
      <c r="V8" s="747">
        <v>498</v>
      </c>
      <c r="W8" s="747"/>
      <c r="X8" s="747"/>
      <c r="Y8" s="747"/>
      <c r="Z8" s="747"/>
      <c r="AA8" s="747" t="s">
        <v>566</v>
      </c>
      <c r="AB8" s="747"/>
      <c r="AC8" s="747"/>
      <c r="AD8" s="747"/>
      <c r="AE8" s="748"/>
      <c r="AF8" s="749" t="s">
        <v>110</v>
      </c>
      <c r="AG8" s="750"/>
      <c r="AH8" s="750"/>
      <c r="AI8" s="750"/>
      <c r="AJ8" s="751"/>
      <c r="AK8" s="752">
        <v>498</v>
      </c>
      <c r="AL8" s="753"/>
      <c r="AM8" s="753"/>
      <c r="AN8" s="753"/>
      <c r="AO8" s="753"/>
      <c r="AP8" s="753">
        <v>2469</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562</v>
      </c>
      <c r="BT8" s="757"/>
      <c r="BU8" s="757"/>
      <c r="BV8" s="757"/>
      <c r="BW8" s="757"/>
      <c r="BX8" s="757"/>
      <c r="BY8" s="757"/>
      <c r="BZ8" s="757"/>
      <c r="CA8" s="757"/>
      <c r="CB8" s="757"/>
      <c r="CC8" s="757"/>
      <c r="CD8" s="757"/>
      <c r="CE8" s="757"/>
      <c r="CF8" s="757"/>
      <c r="CG8" s="758"/>
      <c r="CH8" s="769">
        <v>14</v>
      </c>
      <c r="CI8" s="770"/>
      <c r="CJ8" s="770"/>
      <c r="CK8" s="770"/>
      <c r="CL8" s="771"/>
      <c r="CM8" s="769">
        <v>33</v>
      </c>
      <c r="CN8" s="770"/>
      <c r="CO8" s="770"/>
      <c r="CP8" s="770"/>
      <c r="CQ8" s="771"/>
      <c r="CR8" s="769">
        <v>4</v>
      </c>
      <c r="CS8" s="770"/>
      <c r="CT8" s="770"/>
      <c r="CU8" s="770"/>
      <c r="CV8" s="771"/>
      <c r="CW8" s="769" t="s">
        <v>566</v>
      </c>
      <c r="CX8" s="770"/>
      <c r="CY8" s="770"/>
      <c r="CZ8" s="770"/>
      <c r="DA8" s="771"/>
      <c r="DB8" s="769" t="s">
        <v>566</v>
      </c>
      <c r="DC8" s="770"/>
      <c r="DD8" s="770"/>
      <c r="DE8" s="770"/>
      <c r="DF8" s="771"/>
      <c r="DG8" s="769" t="s">
        <v>566</v>
      </c>
      <c r="DH8" s="770"/>
      <c r="DI8" s="770"/>
      <c r="DJ8" s="770"/>
      <c r="DK8" s="771"/>
      <c r="DL8" s="769" t="s">
        <v>566</v>
      </c>
      <c r="DM8" s="770"/>
      <c r="DN8" s="770"/>
      <c r="DO8" s="770"/>
      <c r="DP8" s="771"/>
      <c r="DQ8" s="769" t="s">
        <v>566</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563</v>
      </c>
      <c r="BT9" s="757"/>
      <c r="BU9" s="757"/>
      <c r="BV9" s="757"/>
      <c r="BW9" s="757"/>
      <c r="BX9" s="757"/>
      <c r="BY9" s="757"/>
      <c r="BZ9" s="757"/>
      <c r="CA9" s="757"/>
      <c r="CB9" s="757"/>
      <c r="CC9" s="757"/>
      <c r="CD9" s="757"/>
      <c r="CE9" s="757"/>
      <c r="CF9" s="757"/>
      <c r="CG9" s="758"/>
      <c r="CH9" s="769">
        <v>39</v>
      </c>
      <c r="CI9" s="770"/>
      <c r="CJ9" s="770"/>
      <c r="CK9" s="770"/>
      <c r="CL9" s="771"/>
      <c r="CM9" s="769">
        <v>325</v>
      </c>
      <c r="CN9" s="770"/>
      <c r="CO9" s="770"/>
      <c r="CP9" s="770"/>
      <c r="CQ9" s="771"/>
      <c r="CR9" s="769">
        <v>16</v>
      </c>
      <c r="CS9" s="770"/>
      <c r="CT9" s="770"/>
      <c r="CU9" s="770"/>
      <c r="CV9" s="771"/>
      <c r="CW9" s="769" t="s">
        <v>566</v>
      </c>
      <c r="CX9" s="770"/>
      <c r="CY9" s="770"/>
      <c r="CZ9" s="770"/>
      <c r="DA9" s="771"/>
      <c r="DB9" s="769" t="s">
        <v>566</v>
      </c>
      <c r="DC9" s="770"/>
      <c r="DD9" s="770"/>
      <c r="DE9" s="770"/>
      <c r="DF9" s="771"/>
      <c r="DG9" s="769" t="s">
        <v>566</v>
      </c>
      <c r="DH9" s="770"/>
      <c r="DI9" s="770"/>
      <c r="DJ9" s="770"/>
      <c r="DK9" s="771"/>
      <c r="DL9" s="769" t="s">
        <v>566</v>
      </c>
      <c r="DM9" s="770"/>
      <c r="DN9" s="770"/>
      <c r="DO9" s="770"/>
      <c r="DP9" s="771"/>
      <c r="DQ9" s="769" t="s">
        <v>566</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363</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364</v>
      </c>
      <c r="B23" s="778" t="s">
        <v>365</v>
      </c>
      <c r="C23" s="779"/>
      <c r="D23" s="779"/>
      <c r="E23" s="779"/>
      <c r="F23" s="779"/>
      <c r="G23" s="779"/>
      <c r="H23" s="779"/>
      <c r="I23" s="779"/>
      <c r="J23" s="779"/>
      <c r="K23" s="779"/>
      <c r="L23" s="779"/>
      <c r="M23" s="779"/>
      <c r="N23" s="779"/>
      <c r="O23" s="779"/>
      <c r="P23" s="780"/>
      <c r="Q23" s="781">
        <v>29496</v>
      </c>
      <c r="R23" s="782"/>
      <c r="S23" s="782"/>
      <c r="T23" s="782"/>
      <c r="U23" s="782"/>
      <c r="V23" s="782">
        <v>29155</v>
      </c>
      <c r="W23" s="782"/>
      <c r="X23" s="782"/>
      <c r="Y23" s="782"/>
      <c r="Z23" s="782"/>
      <c r="AA23" s="782">
        <v>341</v>
      </c>
      <c r="AB23" s="782"/>
      <c r="AC23" s="782"/>
      <c r="AD23" s="782"/>
      <c r="AE23" s="783"/>
      <c r="AF23" s="784">
        <v>304</v>
      </c>
      <c r="AG23" s="782"/>
      <c r="AH23" s="782"/>
      <c r="AI23" s="782"/>
      <c r="AJ23" s="785"/>
      <c r="AK23" s="786"/>
      <c r="AL23" s="787"/>
      <c r="AM23" s="787"/>
      <c r="AN23" s="787"/>
      <c r="AO23" s="787"/>
      <c r="AP23" s="782">
        <v>30889</v>
      </c>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345</v>
      </c>
      <c r="B26" s="729"/>
      <c r="C26" s="729"/>
      <c r="D26" s="729"/>
      <c r="E26" s="729"/>
      <c r="F26" s="729"/>
      <c r="G26" s="729"/>
      <c r="H26" s="729"/>
      <c r="I26" s="729"/>
      <c r="J26" s="729"/>
      <c r="K26" s="729"/>
      <c r="L26" s="729"/>
      <c r="M26" s="729"/>
      <c r="N26" s="729"/>
      <c r="O26" s="729"/>
      <c r="P26" s="730"/>
      <c r="Q26" s="705" t="s">
        <v>368</v>
      </c>
      <c r="R26" s="706"/>
      <c r="S26" s="706"/>
      <c r="T26" s="706"/>
      <c r="U26" s="707"/>
      <c r="V26" s="705" t="s">
        <v>369</v>
      </c>
      <c r="W26" s="706"/>
      <c r="X26" s="706"/>
      <c r="Y26" s="706"/>
      <c r="Z26" s="707"/>
      <c r="AA26" s="705" t="s">
        <v>370</v>
      </c>
      <c r="AB26" s="706"/>
      <c r="AC26" s="706"/>
      <c r="AD26" s="706"/>
      <c r="AE26" s="706"/>
      <c r="AF26" s="800" t="s">
        <v>371</v>
      </c>
      <c r="AG26" s="801"/>
      <c r="AH26" s="801"/>
      <c r="AI26" s="801"/>
      <c r="AJ26" s="802"/>
      <c r="AK26" s="706" t="s">
        <v>372</v>
      </c>
      <c r="AL26" s="706"/>
      <c r="AM26" s="706"/>
      <c r="AN26" s="706"/>
      <c r="AO26" s="707"/>
      <c r="AP26" s="705" t="s">
        <v>373</v>
      </c>
      <c r="AQ26" s="706"/>
      <c r="AR26" s="706"/>
      <c r="AS26" s="706"/>
      <c r="AT26" s="707"/>
      <c r="AU26" s="705" t="s">
        <v>374</v>
      </c>
      <c r="AV26" s="706"/>
      <c r="AW26" s="706"/>
      <c r="AX26" s="706"/>
      <c r="AY26" s="707"/>
      <c r="AZ26" s="705" t="s">
        <v>375</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376</v>
      </c>
      <c r="C28" s="720"/>
      <c r="D28" s="720"/>
      <c r="E28" s="720"/>
      <c r="F28" s="720"/>
      <c r="G28" s="720"/>
      <c r="H28" s="720"/>
      <c r="I28" s="720"/>
      <c r="J28" s="720"/>
      <c r="K28" s="720"/>
      <c r="L28" s="720"/>
      <c r="M28" s="720"/>
      <c r="N28" s="720"/>
      <c r="O28" s="720"/>
      <c r="P28" s="721"/>
      <c r="Q28" s="810">
        <v>10250</v>
      </c>
      <c r="R28" s="811"/>
      <c r="S28" s="811"/>
      <c r="T28" s="811"/>
      <c r="U28" s="811"/>
      <c r="V28" s="811">
        <v>10350</v>
      </c>
      <c r="W28" s="811"/>
      <c r="X28" s="811"/>
      <c r="Y28" s="811"/>
      <c r="Z28" s="811"/>
      <c r="AA28" s="811">
        <v>-100</v>
      </c>
      <c r="AB28" s="811"/>
      <c r="AC28" s="811"/>
      <c r="AD28" s="811"/>
      <c r="AE28" s="812"/>
      <c r="AF28" s="813">
        <v>-100</v>
      </c>
      <c r="AG28" s="811"/>
      <c r="AH28" s="811"/>
      <c r="AI28" s="811"/>
      <c r="AJ28" s="814"/>
      <c r="AK28" s="815">
        <v>1044</v>
      </c>
      <c r="AL28" s="806"/>
      <c r="AM28" s="806"/>
      <c r="AN28" s="806"/>
      <c r="AO28" s="806"/>
      <c r="AP28" s="806" t="s">
        <v>566</v>
      </c>
      <c r="AQ28" s="806"/>
      <c r="AR28" s="806"/>
      <c r="AS28" s="806"/>
      <c r="AT28" s="806"/>
      <c r="AU28" s="806" t="s">
        <v>566</v>
      </c>
      <c r="AV28" s="806"/>
      <c r="AW28" s="806"/>
      <c r="AX28" s="806"/>
      <c r="AY28" s="806"/>
      <c r="AZ28" s="807" t="s">
        <v>566</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377</v>
      </c>
      <c r="C29" s="744"/>
      <c r="D29" s="744"/>
      <c r="E29" s="744"/>
      <c r="F29" s="744"/>
      <c r="G29" s="744"/>
      <c r="H29" s="744"/>
      <c r="I29" s="744"/>
      <c r="J29" s="744"/>
      <c r="K29" s="744"/>
      <c r="L29" s="744"/>
      <c r="M29" s="744"/>
      <c r="N29" s="744"/>
      <c r="O29" s="744"/>
      <c r="P29" s="745"/>
      <c r="Q29" s="746">
        <v>4567</v>
      </c>
      <c r="R29" s="747"/>
      <c r="S29" s="747"/>
      <c r="T29" s="747"/>
      <c r="U29" s="747"/>
      <c r="V29" s="747">
        <v>4436</v>
      </c>
      <c r="W29" s="747"/>
      <c r="X29" s="747"/>
      <c r="Y29" s="747"/>
      <c r="Z29" s="747"/>
      <c r="AA29" s="747">
        <v>131</v>
      </c>
      <c r="AB29" s="747"/>
      <c r="AC29" s="747"/>
      <c r="AD29" s="747"/>
      <c r="AE29" s="748"/>
      <c r="AF29" s="749">
        <v>131</v>
      </c>
      <c r="AG29" s="750"/>
      <c r="AH29" s="750"/>
      <c r="AI29" s="750"/>
      <c r="AJ29" s="751"/>
      <c r="AK29" s="818">
        <v>724</v>
      </c>
      <c r="AL29" s="819"/>
      <c r="AM29" s="819"/>
      <c r="AN29" s="819"/>
      <c r="AO29" s="819"/>
      <c r="AP29" s="819" t="s">
        <v>566</v>
      </c>
      <c r="AQ29" s="819"/>
      <c r="AR29" s="819"/>
      <c r="AS29" s="819"/>
      <c r="AT29" s="819"/>
      <c r="AU29" s="819" t="s">
        <v>566</v>
      </c>
      <c r="AV29" s="819"/>
      <c r="AW29" s="819"/>
      <c r="AX29" s="819"/>
      <c r="AY29" s="819"/>
      <c r="AZ29" s="820" t="s">
        <v>566</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378</v>
      </c>
      <c r="C30" s="744"/>
      <c r="D30" s="744"/>
      <c r="E30" s="744"/>
      <c r="F30" s="744"/>
      <c r="G30" s="744"/>
      <c r="H30" s="744"/>
      <c r="I30" s="744"/>
      <c r="J30" s="744"/>
      <c r="K30" s="744"/>
      <c r="L30" s="744"/>
      <c r="M30" s="744"/>
      <c r="N30" s="744"/>
      <c r="O30" s="744"/>
      <c r="P30" s="745"/>
      <c r="Q30" s="746">
        <v>757</v>
      </c>
      <c r="R30" s="747"/>
      <c r="S30" s="747"/>
      <c r="T30" s="747"/>
      <c r="U30" s="747"/>
      <c r="V30" s="747">
        <v>733</v>
      </c>
      <c r="W30" s="747"/>
      <c r="X30" s="747"/>
      <c r="Y30" s="747"/>
      <c r="Z30" s="747"/>
      <c r="AA30" s="747">
        <v>23</v>
      </c>
      <c r="AB30" s="747"/>
      <c r="AC30" s="747"/>
      <c r="AD30" s="747"/>
      <c r="AE30" s="748"/>
      <c r="AF30" s="749">
        <v>23</v>
      </c>
      <c r="AG30" s="750"/>
      <c r="AH30" s="750"/>
      <c r="AI30" s="750"/>
      <c r="AJ30" s="751"/>
      <c r="AK30" s="818">
        <v>187</v>
      </c>
      <c r="AL30" s="819"/>
      <c r="AM30" s="819"/>
      <c r="AN30" s="819"/>
      <c r="AO30" s="819"/>
      <c r="AP30" s="819" t="s">
        <v>566</v>
      </c>
      <c r="AQ30" s="819"/>
      <c r="AR30" s="819"/>
      <c r="AS30" s="819"/>
      <c r="AT30" s="819"/>
      <c r="AU30" s="819" t="s">
        <v>566</v>
      </c>
      <c r="AV30" s="819"/>
      <c r="AW30" s="819"/>
      <c r="AX30" s="819"/>
      <c r="AY30" s="819"/>
      <c r="AZ30" s="820" t="s">
        <v>566</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569</v>
      </c>
      <c r="C31" s="744"/>
      <c r="D31" s="744"/>
      <c r="E31" s="744"/>
      <c r="F31" s="744"/>
      <c r="G31" s="744"/>
      <c r="H31" s="744"/>
      <c r="I31" s="744"/>
      <c r="J31" s="744"/>
      <c r="K31" s="744"/>
      <c r="L31" s="744"/>
      <c r="M31" s="744"/>
      <c r="N31" s="744"/>
      <c r="O31" s="744"/>
      <c r="P31" s="745"/>
      <c r="Q31" s="746">
        <v>189</v>
      </c>
      <c r="R31" s="747"/>
      <c r="S31" s="747"/>
      <c r="T31" s="747"/>
      <c r="U31" s="747"/>
      <c r="V31" s="747">
        <v>634</v>
      </c>
      <c r="W31" s="747"/>
      <c r="X31" s="747"/>
      <c r="Y31" s="747"/>
      <c r="Z31" s="747"/>
      <c r="AA31" s="747">
        <v>-445</v>
      </c>
      <c r="AB31" s="747"/>
      <c r="AC31" s="747"/>
      <c r="AD31" s="747"/>
      <c r="AE31" s="748"/>
      <c r="AF31" s="749">
        <v>-445</v>
      </c>
      <c r="AG31" s="750"/>
      <c r="AH31" s="750"/>
      <c r="AI31" s="750"/>
      <c r="AJ31" s="751"/>
      <c r="AK31" s="818">
        <v>166</v>
      </c>
      <c r="AL31" s="819"/>
      <c r="AM31" s="819"/>
      <c r="AN31" s="819"/>
      <c r="AO31" s="819"/>
      <c r="AP31" s="819" t="s">
        <v>566</v>
      </c>
      <c r="AQ31" s="819"/>
      <c r="AR31" s="819"/>
      <c r="AS31" s="819"/>
      <c r="AT31" s="819"/>
      <c r="AU31" s="819" t="s">
        <v>566</v>
      </c>
      <c r="AV31" s="819"/>
      <c r="AW31" s="819"/>
      <c r="AX31" s="819"/>
      <c r="AY31" s="819"/>
      <c r="AZ31" s="820" t="s">
        <v>566</v>
      </c>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379</v>
      </c>
      <c r="C32" s="744"/>
      <c r="D32" s="744"/>
      <c r="E32" s="744"/>
      <c r="F32" s="744"/>
      <c r="G32" s="744"/>
      <c r="H32" s="744"/>
      <c r="I32" s="744"/>
      <c r="J32" s="744"/>
      <c r="K32" s="744"/>
      <c r="L32" s="744"/>
      <c r="M32" s="744"/>
      <c r="N32" s="744"/>
      <c r="O32" s="744"/>
      <c r="P32" s="745"/>
      <c r="Q32" s="746">
        <v>1789</v>
      </c>
      <c r="R32" s="747"/>
      <c r="S32" s="747"/>
      <c r="T32" s="747"/>
      <c r="U32" s="747"/>
      <c r="V32" s="747">
        <v>1491</v>
      </c>
      <c r="W32" s="747"/>
      <c r="X32" s="747"/>
      <c r="Y32" s="747"/>
      <c r="Z32" s="747"/>
      <c r="AA32" s="747">
        <v>298</v>
      </c>
      <c r="AB32" s="747"/>
      <c r="AC32" s="747"/>
      <c r="AD32" s="747"/>
      <c r="AE32" s="748"/>
      <c r="AF32" s="749">
        <v>1562</v>
      </c>
      <c r="AG32" s="750"/>
      <c r="AH32" s="750"/>
      <c r="AI32" s="750"/>
      <c r="AJ32" s="751"/>
      <c r="AK32" s="818">
        <v>23</v>
      </c>
      <c r="AL32" s="819"/>
      <c r="AM32" s="819"/>
      <c r="AN32" s="819"/>
      <c r="AO32" s="819"/>
      <c r="AP32" s="819">
        <v>3509</v>
      </c>
      <c r="AQ32" s="819"/>
      <c r="AR32" s="819"/>
      <c r="AS32" s="819"/>
      <c r="AT32" s="819"/>
      <c r="AU32" s="819" t="s">
        <v>566</v>
      </c>
      <c r="AV32" s="819"/>
      <c r="AW32" s="819"/>
      <c r="AX32" s="819"/>
      <c r="AY32" s="819"/>
      <c r="AZ32" s="820" t="s">
        <v>566</v>
      </c>
      <c r="BA32" s="820"/>
      <c r="BB32" s="820"/>
      <c r="BC32" s="820"/>
      <c r="BD32" s="820"/>
      <c r="BE32" s="816" t="s">
        <v>380</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381</v>
      </c>
      <c r="C33" s="744"/>
      <c r="D33" s="744"/>
      <c r="E33" s="744"/>
      <c r="F33" s="744"/>
      <c r="G33" s="744"/>
      <c r="H33" s="744"/>
      <c r="I33" s="744"/>
      <c r="J33" s="744"/>
      <c r="K33" s="744"/>
      <c r="L33" s="744"/>
      <c r="M33" s="744"/>
      <c r="N33" s="744"/>
      <c r="O33" s="744"/>
      <c r="P33" s="745"/>
      <c r="Q33" s="746">
        <v>6092</v>
      </c>
      <c r="R33" s="747"/>
      <c r="S33" s="747"/>
      <c r="T33" s="747"/>
      <c r="U33" s="747"/>
      <c r="V33" s="747">
        <v>5802</v>
      </c>
      <c r="W33" s="747"/>
      <c r="X33" s="747"/>
      <c r="Y33" s="747"/>
      <c r="Z33" s="747"/>
      <c r="AA33" s="747">
        <v>290</v>
      </c>
      <c r="AB33" s="747"/>
      <c r="AC33" s="747"/>
      <c r="AD33" s="747"/>
      <c r="AE33" s="748"/>
      <c r="AF33" s="749">
        <v>33</v>
      </c>
      <c r="AG33" s="750"/>
      <c r="AH33" s="750"/>
      <c r="AI33" s="750"/>
      <c r="AJ33" s="751"/>
      <c r="AK33" s="818">
        <v>1500</v>
      </c>
      <c r="AL33" s="819"/>
      <c r="AM33" s="819"/>
      <c r="AN33" s="819"/>
      <c r="AO33" s="819"/>
      <c r="AP33" s="819">
        <v>5444</v>
      </c>
      <c r="AQ33" s="819"/>
      <c r="AR33" s="819"/>
      <c r="AS33" s="819"/>
      <c r="AT33" s="819"/>
      <c r="AU33" s="819">
        <v>3707</v>
      </c>
      <c r="AV33" s="819"/>
      <c r="AW33" s="819"/>
      <c r="AX33" s="819"/>
      <c r="AY33" s="819"/>
      <c r="AZ33" s="820" t="s">
        <v>566</v>
      </c>
      <c r="BA33" s="820"/>
      <c r="BB33" s="820"/>
      <c r="BC33" s="820"/>
      <c r="BD33" s="820"/>
      <c r="BE33" s="816" t="s">
        <v>380</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382</v>
      </c>
      <c r="C34" s="744"/>
      <c r="D34" s="744"/>
      <c r="E34" s="744"/>
      <c r="F34" s="744"/>
      <c r="G34" s="744"/>
      <c r="H34" s="744"/>
      <c r="I34" s="744"/>
      <c r="J34" s="744"/>
      <c r="K34" s="744"/>
      <c r="L34" s="744"/>
      <c r="M34" s="744"/>
      <c r="N34" s="744"/>
      <c r="O34" s="744"/>
      <c r="P34" s="745"/>
      <c r="Q34" s="746">
        <v>4491</v>
      </c>
      <c r="R34" s="747"/>
      <c r="S34" s="747"/>
      <c r="T34" s="747"/>
      <c r="U34" s="747"/>
      <c r="V34" s="747">
        <v>4332</v>
      </c>
      <c r="W34" s="747"/>
      <c r="X34" s="747"/>
      <c r="Y34" s="747"/>
      <c r="Z34" s="747"/>
      <c r="AA34" s="747">
        <v>159</v>
      </c>
      <c r="AB34" s="747"/>
      <c r="AC34" s="747"/>
      <c r="AD34" s="747"/>
      <c r="AE34" s="748"/>
      <c r="AF34" s="749">
        <v>157</v>
      </c>
      <c r="AG34" s="750"/>
      <c r="AH34" s="750"/>
      <c r="AI34" s="750"/>
      <c r="AJ34" s="751"/>
      <c r="AK34" s="818">
        <v>1552</v>
      </c>
      <c r="AL34" s="819"/>
      <c r="AM34" s="819"/>
      <c r="AN34" s="819"/>
      <c r="AO34" s="819"/>
      <c r="AP34" s="819">
        <v>26200</v>
      </c>
      <c r="AQ34" s="819"/>
      <c r="AR34" s="819"/>
      <c r="AS34" s="819"/>
      <c r="AT34" s="819"/>
      <c r="AU34" s="819">
        <v>20279</v>
      </c>
      <c r="AV34" s="819"/>
      <c r="AW34" s="819"/>
      <c r="AX34" s="819"/>
      <c r="AY34" s="819"/>
      <c r="AZ34" s="820" t="s">
        <v>566</v>
      </c>
      <c r="BA34" s="820"/>
      <c r="BB34" s="820"/>
      <c r="BC34" s="820"/>
      <c r="BD34" s="820"/>
      <c r="BE34" s="816" t="s">
        <v>383</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364</v>
      </c>
      <c r="B63" s="778" t="s">
        <v>385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1363</v>
      </c>
      <c r="AG63" s="830"/>
      <c r="AH63" s="830"/>
      <c r="AI63" s="830"/>
      <c r="AJ63" s="831"/>
      <c r="AK63" s="832"/>
      <c r="AL63" s="827"/>
      <c r="AM63" s="827"/>
      <c r="AN63" s="827"/>
      <c r="AO63" s="827"/>
      <c r="AP63" s="830">
        <v>35153</v>
      </c>
      <c r="AQ63" s="830"/>
      <c r="AR63" s="830"/>
      <c r="AS63" s="830"/>
      <c r="AT63" s="830"/>
      <c r="AU63" s="830">
        <v>23986</v>
      </c>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387</v>
      </c>
      <c r="B66" s="729"/>
      <c r="C66" s="729"/>
      <c r="D66" s="729"/>
      <c r="E66" s="729"/>
      <c r="F66" s="729"/>
      <c r="G66" s="729"/>
      <c r="H66" s="729"/>
      <c r="I66" s="729"/>
      <c r="J66" s="729"/>
      <c r="K66" s="729"/>
      <c r="L66" s="729"/>
      <c r="M66" s="729"/>
      <c r="N66" s="729"/>
      <c r="O66" s="729"/>
      <c r="P66" s="730"/>
      <c r="Q66" s="705" t="s">
        <v>368</v>
      </c>
      <c r="R66" s="706"/>
      <c r="S66" s="706"/>
      <c r="T66" s="706"/>
      <c r="U66" s="707"/>
      <c r="V66" s="705" t="s">
        <v>369</v>
      </c>
      <c r="W66" s="706"/>
      <c r="X66" s="706"/>
      <c r="Y66" s="706"/>
      <c r="Z66" s="707"/>
      <c r="AA66" s="705" t="s">
        <v>370</v>
      </c>
      <c r="AB66" s="706"/>
      <c r="AC66" s="706"/>
      <c r="AD66" s="706"/>
      <c r="AE66" s="707"/>
      <c r="AF66" s="840" t="s">
        <v>371</v>
      </c>
      <c r="AG66" s="801"/>
      <c r="AH66" s="801"/>
      <c r="AI66" s="801"/>
      <c r="AJ66" s="841"/>
      <c r="AK66" s="705" t="s">
        <v>372</v>
      </c>
      <c r="AL66" s="729"/>
      <c r="AM66" s="729"/>
      <c r="AN66" s="729"/>
      <c r="AO66" s="730"/>
      <c r="AP66" s="705" t="s">
        <v>373</v>
      </c>
      <c r="AQ66" s="706"/>
      <c r="AR66" s="706"/>
      <c r="AS66" s="706"/>
      <c r="AT66" s="707"/>
      <c r="AU66" s="705" t="s">
        <v>388</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550</v>
      </c>
      <c r="C68" s="858"/>
      <c r="D68" s="858"/>
      <c r="E68" s="858"/>
      <c r="F68" s="858"/>
      <c r="G68" s="858"/>
      <c r="H68" s="858"/>
      <c r="I68" s="858"/>
      <c r="J68" s="858"/>
      <c r="K68" s="858"/>
      <c r="L68" s="858"/>
      <c r="M68" s="858"/>
      <c r="N68" s="858"/>
      <c r="O68" s="858"/>
      <c r="P68" s="859"/>
      <c r="Q68" s="860">
        <v>32</v>
      </c>
      <c r="R68" s="854"/>
      <c r="S68" s="854"/>
      <c r="T68" s="854"/>
      <c r="U68" s="854"/>
      <c r="V68" s="854">
        <v>25</v>
      </c>
      <c r="W68" s="854"/>
      <c r="X68" s="854"/>
      <c r="Y68" s="854"/>
      <c r="Z68" s="854"/>
      <c r="AA68" s="854">
        <v>7</v>
      </c>
      <c r="AB68" s="854"/>
      <c r="AC68" s="854"/>
      <c r="AD68" s="854"/>
      <c r="AE68" s="854"/>
      <c r="AF68" s="854">
        <v>7</v>
      </c>
      <c r="AG68" s="854"/>
      <c r="AH68" s="854"/>
      <c r="AI68" s="854"/>
      <c r="AJ68" s="854"/>
      <c r="AK68" s="854" t="s">
        <v>566</v>
      </c>
      <c r="AL68" s="854"/>
      <c r="AM68" s="854"/>
      <c r="AN68" s="854"/>
      <c r="AO68" s="854"/>
      <c r="AP68" s="854" t="s">
        <v>566</v>
      </c>
      <c r="AQ68" s="854"/>
      <c r="AR68" s="854"/>
      <c r="AS68" s="854"/>
      <c r="AT68" s="854"/>
      <c r="AU68" s="854" t="s">
        <v>566</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551</v>
      </c>
      <c r="C69" s="862"/>
      <c r="D69" s="862"/>
      <c r="E69" s="862"/>
      <c r="F69" s="862"/>
      <c r="G69" s="862"/>
      <c r="H69" s="862"/>
      <c r="I69" s="862"/>
      <c r="J69" s="862"/>
      <c r="K69" s="862"/>
      <c r="L69" s="862"/>
      <c r="M69" s="862"/>
      <c r="N69" s="862"/>
      <c r="O69" s="862"/>
      <c r="P69" s="863"/>
      <c r="Q69" s="864">
        <v>342</v>
      </c>
      <c r="R69" s="819"/>
      <c r="S69" s="819"/>
      <c r="T69" s="819"/>
      <c r="U69" s="819"/>
      <c r="V69" s="819">
        <v>320</v>
      </c>
      <c r="W69" s="819"/>
      <c r="X69" s="819"/>
      <c r="Y69" s="819"/>
      <c r="Z69" s="819"/>
      <c r="AA69" s="819">
        <v>21</v>
      </c>
      <c r="AB69" s="819"/>
      <c r="AC69" s="819"/>
      <c r="AD69" s="819"/>
      <c r="AE69" s="819"/>
      <c r="AF69" s="819">
        <v>275</v>
      </c>
      <c r="AG69" s="819"/>
      <c r="AH69" s="819"/>
      <c r="AI69" s="819"/>
      <c r="AJ69" s="819"/>
      <c r="AK69" s="819" t="s">
        <v>566</v>
      </c>
      <c r="AL69" s="819"/>
      <c r="AM69" s="819"/>
      <c r="AN69" s="819"/>
      <c r="AO69" s="819"/>
      <c r="AP69" s="819" t="s">
        <v>566</v>
      </c>
      <c r="AQ69" s="819"/>
      <c r="AR69" s="819"/>
      <c r="AS69" s="819"/>
      <c r="AT69" s="819"/>
      <c r="AU69" s="819" t="s">
        <v>566</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552</v>
      </c>
      <c r="C70" s="862"/>
      <c r="D70" s="862"/>
      <c r="E70" s="862"/>
      <c r="F70" s="862"/>
      <c r="G70" s="862"/>
      <c r="H70" s="862"/>
      <c r="I70" s="862"/>
      <c r="J70" s="862"/>
      <c r="K70" s="862"/>
      <c r="L70" s="862"/>
      <c r="M70" s="862"/>
      <c r="N70" s="862"/>
      <c r="O70" s="862"/>
      <c r="P70" s="863"/>
      <c r="Q70" s="864">
        <v>16</v>
      </c>
      <c r="R70" s="819"/>
      <c r="S70" s="819"/>
      <c r="T70" s="819"/>
      <c r="U70" s="819"/>
      <c r="V70" s="819">
        <v>16</v>
      </c>
      <c r="W70" s="819"/>
      <c r="X70" s="819"/>
      <c r="Y70" s="819"/>
      <c r="Z70" s="819"/>
      <c r="AA70" s="819" t="s">
        <v>566</v>
      </c>
      <c r="AB70" s="819"/>
      <c r="AC70" s="819"/>
      <c r="AD70" s="819"/>
      <c r="AE70" s="819"/>
      <c r="AF70" s="819" t="s">
        <v>566</v>
      </c>
      <c r="AG70" s="819"/>
      <c r="AH70" s="819"/>
      <c r="AI70" s="819"/>
      <c r="AJ70" s="819"/>
      <c r="AK70" s="819" t="s">
        <v>566</v>
      </c>
      <c r="AL70" s="819"/>
      <c r="AM70" s="819"/>
      <c r="AN70" s="819"/>
      <c r="AO70" s="819"/>
      <c r="AP70" s="819" t="s">
        <v>566</v>
      </c>
      <c r="AQ70" s="819"/>
      <c r="AR70" s="819"/>
      <c r="AS70" s="819"/>
      <c r="AT70" s="819"/>
      <c r="AU70" s="819" t="s">
        <v>566</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553</v>
      </c>
      <c r="C71" s="862"/>
      <c r="D71" s="862"/>
      <c r="E71" s="862"/>
      <c r="F71" s="862"/>
      <c r="G71" s="862"/>
      <c r="H71" s="862"/>
      <c r="I71" s="862"/>
      <c r="J71" s="862"/>
      <c r="K71" s="862"/>
      <c r="L71" s="862"/>
      <c r="M71" s="862"/>
      <c r="N71" s="862"/>
      <c r="O71" s="862"/>
      <c r="P71" s="863"/>
      <c r="Q71" s="864">
        <v>139</v>
      </c>
      <c r="R71" s="819"/>
      <c r="S71" s="819"/>
      <c r="T71" s="819"/>
      <c r="U71" s="819"/>
      <c r="V71" s="819">
        <v>137</v>
      </c>
      <c r="W71" s="819"/>
      <c r="X71" s="819"/>
      <c r="Y71" s="819"/>
      <c r="Z71" s="819"/>
      <c r="AA71" s="819">
        <v>2</v>
      </c>
      <c r="AB71" s="819"/>
      <c r="AC71" s="819"/>
      <c r="AD71" s="819"/>
      <c r="AE71" s="819"/>
      <c r="AF71" s="819">
        <v>2</v>
      </c>
      <c r="AG71" s="819"/>
      <c r="AH71" s="819"/>
      <c r="AI71" s="819"/>
      <c r="AJ71" s="819"/>
      <c r="AK71" s="819">
        <v>2</v>
      </c>
      <c r="AL71" s="819"/>
      <c r="AM71" s="819"/>
      <c r="AN71" s="819"/>
      <c r="AO71" s="819"/>
      <c r="AP71" s="819">
        <v>97</v>
      </c>
      <c r="AQ71" s="819"/>
      <c r="AR71" s="819"/>
      <c r="AS71" s="819"/>
      <c r="AT71" s="819"/>
      <c r="AU71" s="819">
        <v>8</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554</v>
      </c>
      <c r="C72" s="862"/>
      <c r="D72" s="862"/>
      <c r="E72" s="862"/>
      <c r="F72" s="862"/>
      <c r="G72" s="862"/>
      <c r="H72" s="862"/>
      <c r="I72" s="862"/>
      <c r="J72" s="862"/>
      <c r="K72" s="862"/>
      <c r="L72" s="862"/>
      <c r="M72" s="862"/>
      <c r="N72" s="862"/>
      <c r="O72" s="862"/>
      <c r="P72" s="863"/>
      <c r="Q72" s="864">
        <v>5242</v>
      </c>
      <c r="R72" s="819"/>
      <c r="S72" s="819"/>
      <c r="T72" s="819"/>
      <c r="U72" s="819"/>
      <c r="V72" s="819">
        <v>5139</v>
      </c>
      <c r="W72" s="819"/>
      <c r="X72" s="819"/>
      <c r="Y72" s="819"/>
      <c r="Z72" s="819"/>
      <c r="AA72" s="819">
        <v>103</v>
      </c>
      <c r="AB72" s="819"/>
      <c r="AC72" s="819"/>
      <c r="AD72" s="819"/>
      <c r="AE72" s="819"/>
      <c r="AF72" s="819">
        <v>103</v>
      </c>
      <c r="AG72" s="819"/>
      <c r="AH72" s="819"/>
      <c r="AI72" s="819"/>
      <c r="AJ72" s="819"/>
      <c r="AK72" s="819">
        <v>486</v>
      </c>
      <c r="AL72" s="819"/>
      <c r="AM72" s="819"/>
      <c r="AN72" s="819"/>
      <c r="AO72" s="819"/>
      <c r="AP72" s="819">
        <v>2894</v>
      </c>
      <c r="AQ72" s="819"/>
      <c r="AR72" s="819"/>
      <c r="AS72" s="819"/>
      <c r="AT72" s="819"/>
      <c r="AU72" s="819">
        <v>795</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555</v>
      </c>
      <c r="C73" s="862"/>
      <c r="D73" s="862"/>
      <c r="E73" s="862"/>
      <c r="F73" s="862"/>
      <c r="G73" s="862"/>
      <c r="H73" s="862"/>
      <c r="I73" s="862"/>
      <c r="J73" s="862"/>
      <c r="K73" s="862"/>
      <c r="L73" s="862"/>
      <c r="M73" s="862"/>
      <c r="N73" s="862"/>
      <c r="O73" s="862"/>
      <c r="P73" s="863"/>
      <c r="Q73" s="864">
        <v>12</v>
      </c>
      <c r="R73" s="819"/>
      <c r="S73" s="819"/>
      <c r="T73" s="819"/>
      <c r="U73" s="819"/>
      <c r="V73" s="819">
        <v>12</v>
      </c>
      <c r="W73" s="819"/>
      <c r="X73" s="819"/>
      <c r="Y73" s="819"/>
      <c r="Z73" s="819"/>
      <c r="AA73" s="819" t="s">
        <v>566</v>
      </c>
      <c r="AB73" s="819"/>
      <c r="AC73" s="819"/>
      <c r="AD73" s="819"/>
      <c r="AE73" s="819"/>
      <c r="AF73" s="819" t="s">
        <v>566</v>
      </c>
      <c r="AG73" s="819"/>
      <c r="AH73" s="819"/>
      <c r="AI73" s="819"/>
      <c r="AJ73" s="819"/>
      <c r="AK73" s="819" t="s">
        <v>566</v>
      </c>
      <c r="AL73" s="819"/>
      <c r="AM73" s="819"/>
      <c r="AN73" s="819"/>
      <c r="AO73" s="819"/>
      <c r="AP73" s="819">
        <v>5703</v>
      </c>
      <c r="AQ73" s="819"/>
      <c r="AR73" s="819"/>
      <c r="AS73" s="819"/>
      <c r="AT73" s="819"/>
      <c r="AU73" s="819">
        <v>876</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556</v>
      </c>
      <c r="C74" s="862"/>
      <c r="D74" s="862"/>
      <c r="E74" s="862"/>
      <c r="F74" s="862"/>
      <c r="G74" s="862"/>
      <c r="H74" s="862"/>
      <c r="I74" s="862"/>
      <c r="J74" s="862"/>
      <c r="K74" s="862"/>
      <c r="L74" s="862"/>
      <c r="M74" s="862"/>
      <c r="N74" s="862"/>
      <c r="O74" s="862"/>
      <c r="P74" s="863"/>
      <c r="Q74" s="864">
        <v>587</v>
      </c>
      <c r="R74" s="819"/>
      <c r="S74" s="819"/>
      <c r="T74" s="819"/>
      <c r="U74" s="819"/>
      <c r="V74" s="819">
        <v>577</v>
      </c>
      <c r="W74" s="819"/>
      <c r="X74" s="819"/>
      <c r="Y74" s="819"/>
      <c r="Z74" s="819"/>
      <c r="AA74" s="819">
        <v>10</v>
      </c>
      <c r="AB74" s="819"/>
      <c r="AC74" s="819"/>
      <c r="AD74" s="819"/>
      <c r="AE74" s="819"/>
      <c r="AF74" s="819">
        <v>10</v>
      </c>
      <c r="AG74" s="819"/>
      <c r="AH74" s="819"/>
      <c r="AI74" s="819"/>
      <c r="AJ74" s="819"/>
      <c r="AK74" s="819" t="s">
        <v>566</v>
      </c>
      <c r="AL74" s="819"/>
      <c r="AM74" s="819"/>
      <c r="AN74" s="819"/>
      <c r="AO74" s="819"/>
      <c r="AP74" s="819">
        <v>17</v>
      </c>
      <c r="AQ74" s="819"/>
      <c r="AR74" s="819"/>
      <c r="AS74" s="819"/>
      <c r="AT74" s="819"/>
      <c r="AU74" s="819" t="s">
        <v>566</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567</v>
      </c>
      <c r="C75" s="862"/>
      <c r="D75" s="862"/>
      <c r="E75" s="862"/>
      <c r="F75" s="862"/>
      <c r="G75" s="862"/>
      <c r="H75" s="862"/>
      <c r="I75" s="862"/>
      <c r="J75" s="862"/>
      <c r="K75" s="862"/>
      <c r="L75" s="862"/>
      <c r="M75" s="862"/>
      <c r="N75" s="862"/>
      <c r="O75" s="862"/>
      <c r="P75" s="863"/>
      <c r="Q75" s="867">
        <v>61542</v>
      </c>
      <c r="R75" s="868"/>
      <c r="S75" s="868"/>
      <c r="T75" s="868"/>
      <c r="U75" s="818"/>
      <c r="V75" s="869">
        <v>59857</v>
      </c>
      <c r="W75" s="868"/>
      <c r="X75" s="868"/>
      <c r="Y75" s="868"/>
      <c r="Z75" s="818"/>
      <c r="AA75" s="869">
        <v>1685</v>
      </c>
      <c r="AB75" s="868"/>
      <c r="AC75" s="868"/>
      <c r="AD75" s="868"/>
      <c r="AE75" s="818"/>
      <c r="AF75" s="869">
        <v>1685</v>
      </c>
      <c r="AG75" s="868"/>
      <c r="AH75" s="868"/>
      <c r="AI75" s="868"/>
      <c r="AJ75" s="818"/>
      <c r="AK75" s="869">
        <v>65</v>
      </c>
      <c r="AL75" s="868"/>
      <c r="AM75" s="868"/>
      <c r="AN75" s="868"/>
      <c r="AO75" s="818"/>
      <c r="AP75" s="869" t="s">
        <v>566</v>
      </c>
      <c r="AQ75" s="868"/>
      <c r="AR75" s="868"/>
      <c r="AS75" s="868"/>
      <c r="AT75" s="818"/>
      <c r="AU75" s="869" t="s">
        <v>566</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557</v>
      </c>
      <c r="C76" s="862"/>
      <c r="D76" s="862"/>
      <c r="E76" s="862"/>
      <c r="F76" s="862"/>
      <c r="G76" s="862"/>
      <c r="H76" s="862"/>
      <c r="I76" s="862"/>
      <c r="J76" s="862"/>
      <c r="K76" s="862"/>
      <c r="L76" s="862"/>
      <c r="M76" s="862"/>
      <c r="N76" s="862"/>
      <c r="O76" s="862"/>
      <c r="P76" s="863"/>
      <c r="Q76" s="867">
        <v>189</v>
      </c>
      <c r="R76" s="868"/>
      <c r="S76" s="868"/>
      <c r="T76" s="868"/>
      <c r="U76" s="818"/>
      <c r="V76" s="869">
        <v>168</v>
      </c>
      <c r="W76" s="868"/>
      <c r="X76" s="868"/>
      <c r="Y76" s="868"/>
      <c r="Z76" s="818"/>
      <c r="AA76" s="869">
        <v>22</v>
      </c>
      <c r="AB76" s="868"/>
      <c r="AC76" s="868"/>
      <c r="AD76" s="868"/>
      <c r="AE76" s="818"/>
      <c r="AF76" s="869">
        <v>22</v>
      </c>
      <c r="AG76" s="868"/>
      <c r="AH76" s="868"/>
      <c r="AI76" s="868"/>
      <c r="AJ76" s="818"/>
      <c r="AK76" s="869">
        <v>13</v>
      </c>
      <c r="AL76" s="868"/>
      <c r="AM76" s="868"/>
      <c r="AN76" s="868"/>
      <c r="AO76" s="818"/>
      <c r="AP76" s="869" t="s">
        <v>566</v>
      </c>
      <c r="AQ76" s="868"/>
      <c r="AR76" s="868"/>
      <c r="AS76" s="868"/>
      <c r="AT76" s="818"/>
      <c r="AU76" s="869" t="s">
        <v>566</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558</v>
      </c>
      <c r="C77" s="862"/>
      <c r="D77" s="862"/>
      <c r="E77" s="862"/>
      <c r="F77" s="862"/>
      <c r="G77" s="862"/>
      <c r="H77" s="862"/>
      <c r="I77" s="862"/>
      <c r="J77" s="862"/>
      <c r="K77" s="862"/>
      <c r="L77" s="862"/>
      <c r="M77" s="862"/>
      <c r="N77" s="862"/>
      <c r="O77" s="862"/>
      <c r="P77" s="863"/>
      <c r="Q77" s="867">
        <v>1044329</v>
      </c>
      <c r="R77" s="868"/>
      <c r="S77" s="868"/>
      <c r="T77" s="868"/>
      <c r="U77" s="818"/>
      <c r="V77" s="869">
        <v>1022081</v>
      </c>
      <c r="W77" s="868"/>
      <c r="X77" s="868"/>
      <c r="Y77" s="868"/>
      <c r="Z77" s="818"/>
      <c r="AA77" s="869">
        <v>22247</v>
      </c>
      <c r="AB77" s="868"/>
      <c r="AC77" s="868"/>
      <c r="AD77" s="868"/>
      <c r="AE77" s="818"/>
      <c r="AF77" s="869">
        <v>22247</v>
      </c>
      <c r="AG77" s="868"/>
      <c r="AH77" s="868"/>
      <c r="AI77" s="868"/>
      <c r="AJ77" s="818"/>
      <c r="AK77" s="869">
        <v>593</v>
      </c>
      <c r="AL77" s="868"/>
      <c r="AM77" s="868"/>
      <c r="AN77" s="868"/>
      <c r="AO77" s="818"/>
      <c r="AP77" s="869" t="s">
        <v>566</v>
      </c>
      <c r="AQ77" s="868"/>
      <c r="AR77" s="868"/>
      <c r="AS77" s="868"/>
      <c r="AT77" s="818"/>
      <c r="AU77" s="869" t="s">
        <v>566</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t="s">
        <v>559</v>
      </c>
      <c r="C78" s="862"/>
      <c r="D78" s="862"/>
      <c r="E78" s="862"/>
      <c r="F78" s="862"/>
      <c r="G78" s="862"/>
      <c r="H78" s="862"/>
      <c r="I78" s="862"/>
      <c r="J78" s="862"/>
      <c r="K78" s="862"/>
      <c r="L78" s="862"/>
      <c r="M78" s="862"/>
      <c r="N78" s="862"/>
      <c r="O78" s="862"/>
      <c r="P78" s="863"/>
      <c r="Q78" s="864">
        <v>42179</v>
      </c>
      <c r="R78" s="819"/>
      <c r="S78" s="819"/>
      <c r="T78" s="819"/>
      <c r="U78" s="819"/>
      <c r="V78" s="819">
        <v>35893</v>
      </c>
      <c r="W78" s="819"/>
      <c r="X78" s="819"/>
      <c r="Y78" s="819"/>
      <c r="Z78" s="819"/>
      <c r="AA78" s="819">
        <v>6286</v>
      </c>
      <c r="AB78" s="819"/>
      <c r="AC78" s="819"/>
      <c r="AD78" s="819"/>
      <c r="AE78" s="819"/>
      <c r="AF78" s="819">
        <v>25370</v>
      </c>
      <c r="AG78" s="819"/>
      <c r="AH78" s="819"/>
      <c r="AI78" s="819"/>
      <c r="AJ78" s="819"/>
      <c r="AK78" s="819" t="s">
        <v>566</v>
      </c>
      <c r="AL78" s="819"/>
      <c r="AM78" s="819"/>
      <c r="AN78" s="819"/>
      <c r="AO78" s="819"/>
      <c r="AP78" s="819">
        <v>140190</v>
      </c>
      <c r="AQ78" s="819"/>
      <c r="AR78" s="819"/>
      <c r="AS78" s="819"/>
      <c r="AT78" s="819"/>
      <c r="AU78" s="819" t="s">
        <v>566</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t="s">
        <v>560</v>
      </c>
      <c r="C79" s="862"/>
      <c r="D79" s="862"/>
      <c r="E79" s="862"/>
      <c r="F79" s="862"/>
      <c r="G79" s="862"/>
      <c r="H79" s="862"/>
      <c r="I79" s="862"/>
      <c r="J79" s="862"/>
      <c r="K79" s="862"/>
      <c r="L79" s="862"/>
      <c r="M79" s="862"/>
      <c r="N79" s="862"/>
      <c r="O79" s="862"/>
      <c r="P79" s="863"/>
      <c r="Q79" s="864">
        <v>8559</v>
      </c>
      <c r="R79" s="819"/>
      <c r="S79" s="819"/>
      <c r="T79" s="819"/>
      <c r="U79" s="819"/>
      <c r="V79" s="819">
        <v>6038</v>
      </c>
      <c r="W79" s="819"/>
      <c r="X79" s="819"/>
      <c r="Y79" s="819"/>
      <c r="Z79" s="819"/>
      <c r="AA79" s="819">
        <v>2521</v>
      </c>
      <c r="AB79" s="819"/>
      <c r="AC79" s="819"/>
      <c r="AD79" s="819"/>
      <c r="AE79" s="819"/>
      <c r="AF79" s="819">
        <v>17171</v>
      </c>
      <c r="AG79" s="819"/>
      <c r="AH79" s="819"/>
      <c r="AI79" s="819"/>
      <c r="AJ79" s="819"/>
      <c r="AK79" s="819" t="s">
        <v>566</v>
      </c>
      <c r="AL79" s="819"/>
      <c r="AM79" s="819"/>
      <c r="AN79" s="819"/>
      <c r="AO79" s="819"/>
      <c r="AP79" s="819">
        <v>18268</v>
      </c>
      <c r="AQ79" s="819"/>
      <c r="AR79" s="819"/>
      <c r="AS79" s="819"/>
      <c r="AT79" s="819"/>
      <c r="AU79" s="819" t="s">
        <v>566</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364</v>
      </c>
      <c r="B88" s="778" t="s">
        <v>389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66892</v>
      </c>
      <c r="AG88" s="830"/>
      <c r="AH88" s="830"/>
      <c r="AI88" s="830"/>
      <c r="AJ88" s="830"/>
      <c r="AK88" s="827"/>
      <c r="AL88" s="827"/>
      <c r="AM88" s="827"/>
      <c r="AN88" s="827"/>
      <c r="AO88" s="827"/>
      <c r="AP88" s="830">
        <v>167169</v>
      </c>
      <c r="AQ88" s="830"/>
      <c r="AR88" s="830"/>
      <c r="AS88" s="830"/>
      <c r="AT88" s="830"/>
      <c r="AU88" s="830">
        <v>1679</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8" t="s">
        <v>390</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25</v>
      </c>
      <c r="CS102" s="838"/>
      <c r="CT102" s="838"/>
      <c r="CU102" s="838"/>
      <c r="CV102" s="881"/>
      <c r="CW102" s="880" t="s">
        <v>566</v>
      </c>
      <c r="CX102" s="838"/>
      <c r="CY102" s="838"/>
      <c r="CZ102" s="838"/>
      <c r="DA102" s="881"/>
      <c r="DB102" s="880" t="s">
        <v>566</v>
      </c>
      <c r="DC102" s="838"/>
      <c r="DD102" s="838"/>
      <c r="DE102" s="838"/>
      <c r="DF102" s="881"/>
      <c r="DG102" s="880">
        <v>3040</v>
      </c>
      <c r="DH102" s="838"/>
      <c r="DI102" s="838"/>
      <c r="DJ102" s="838"/>
      <c r="DK102" s="881"/>
      <c r="DL102" s="880" t="s">
        <v>568</v>
      </c>
      <c r="DM102" s="838"/>
      <c r="DN102" s="838"/>
      <c r="DO102" s="838"/>
      <c r="DP102" s="881"/>
      <c r="DQ102" s="880">
        <v>694</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398</v>
      </c>
      <c r="AB109" s="883"/>
      <c r="AC109" s="883"/>
      <c r="AD109" s="883"/>
      <c r="AE109" s="884"/>
      <c r="AF109" s="882" t="s">
        <v>285</v>
      </c>
      <c r="AG109" s="883"/>
      <c r="AH109" s="883"/>
      <c r="AI109" s="883"/>
      <c r="AJ109" s="884"/>
      <c r="AK109" s="882" t="s">
        <v>284</v>
      </c>
      <c r="AL109" s="883"/>
      <c r="AM109" s="883"/>
      <c r="AN109" s="883"/>
      <c r="AO109" s="884"/>
      <c r="AP109" s="882" t="s">
        <v>399</v>
      </c>
      <c r="AQ109" s="883"/>
      <c r="AR109" s="883"/>
      <c r="AS109" s="883"/>
      <c r="AT109" s="885"/>
      <c r="AU109" s="904" t="s">
        <v>397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398</v>
      </c>
      <c r="BR109" s="883"/>
      <c r="BS109" s="883"/>
      <c r="BT109" s="883"/>
      <c r="BU109" s="884"/>
      <c r="BV109" s="882" t="s">
        <v>285</v>
      </c>
      <c r="BW109" s="883"/>
      <c r="BX109" s="883"/>
      <c r="BY109" s="883"/>
      <c r="BZ109" s="884"/>
      <c r="CA109" s="882" t="s">
        <v>284</v>
      </c>
      <c r="CB109" s="883"/>
      <c r="CC109" s="883"/>
      <c r="CD109" s="883"/>
      <c r="CE109" s="884"/>
      <c r="CF109" s="905" t="s">
        <v>399</v>
      </c>
      <c r="CG109" s="905"/>
      <c r="CH109" s="905"/>
      <c r="CI109" s="905"/>
      <c r="CJ109" s="905"/>
      <c r="CK109" s="882" t="s">
        <v>400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398</v>
      </c>
      <c r="DH109" s="883"/>
      <c r="DI109" s="883"/>
      <c r="DJ109" s="883"/>
      <c r="DK109" s="884"/>
      <c r="DL109" s="882" t="s">
        <v>285</v>
      </c>
      <c r="DM109" s="883"/>
      <c r="DN109" s="883"/>
      <c r="DO109" s="883"/>
      <c r="DP109" s="884"/>
      <c r="DQ109" s="882" t="s">
        <v>284</v>
      </c>
      <c r="DR109" s="883"/>
      <c r="DS109" s="883"/>
      <c r="DT109" s="883"/>
      <c r="DU109" s="884"/>
      <c r="DV109" s="882" t="s">
        <v>399</v>
      </c>
      <c r="DW109" s="883"/>
      <c r="DX109" s="883"/>
      <c r="DY109" s="883"/>
      <c r="DZ109" s="885"/>
    </row>
    <row r="110" spans="1:131" s="197" customFormat="1" ht="26.25" customHeight="1" x14ac:dyDescent="0.15">
      <c r="A110" s="886" t="s">
        <v>401</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3565988</v>
      </c>
      <c r="AB110" s="890"/>
      <c r="AC110" s="890"/>
      <c r="AD110" s="890"/>
      <c r="AE110" s="891"/>
      <c r="AF110" s="892">
        <v>3357642</v>
      </c>
      <c r="AG110" s="890"/>
      <c r="AH110" s="890"/>
      <c r="AI110" s="890"/>
      <c r="AJ110" s="891"/>
      <c r="AK110" s="892">
        <v>3065040</v>
      </c>
      <c r="AL110" s="890"/>
      <c r="AM110" s="890"/>
      <c r="AN110" s="890"/>
      <c r="AO110" s="891"/>
      <c r="AP110" s="893">
        <v>21.5</v>
      </c>
      <c r="AQ110" s="894"/>
      <c r="AR110" s="894"/>
      <c r="AS110" s="894"/>
      <c r="AT110" s="895"/>
      <c r="AU110" s="896" t="s">
        <v>61</v>
      </c>
      <c r="AV110" s="897"/>
      <c r="AW110" s="897"/>
      <c r="AX110" s="897"/>
      <c r="AY110" s="898"/>
      <c r="AZ110" s="940" t="s">
        <v>402</v>
      </c>
      <c r="BA110" s="887"/>
      <c r="BB110" s="887"/>
      <c r="BC110" s="887"/>
      <c r="BD110" s="887"/>
      <c r="BE110" s="887"/>
      <c r="BF110" s="887"/>
      <c r="BG110" s="887"/>
      <c r="BH110" s="887"/>
      <c r="BI110" s="887"/>
      <c r="BJ110" s="887"/>
      <c r="BK110" s="887"/>
      <c r="BL110" s="887"/>
      <c r="BM110" s="887"/>
      <c r="BN110" s="887"/>
      <c r="BO110" s="887"/>
      <c r="BP110" s="888"/>
      <c r="BQ110" s="926">
        <v>31918321</v>
      </c>
      <c r="BR110" s="927"/>
      <c r="BS110" s="927"/>
      <c r="BT110" s="927"/>
      <c r="BU110" s="927"/>
      <c r="BV110" s="927">
        <v>31649077</v>
      </c>
      <c r="BW110" s="927"/>
      <c r="BX110" s="927"/>
      <c r="BY110" s="927"/>
      <c r="BZ110" s="927"/>
      <c r="CA110" s="927">
        <v>30889694</v>
      </c>
      <c r="CB110" s="927"/>
      <c r="CC110" s="927"/>
      <c r="CD110" s="927"/>
      <c r="CE110" s="927"/>
      <c r="CF110" s="941">
        <v>216.5</v>
      </c>
      <c r="CG110" s="942"/>
      <c r="CH110" s="942"/>
      <c r="CI110" s="942"/>
      <c r="CJ110" s="942"/>
      <c r="CK110" s="943" t="s">
        <v>403</v>
      </c>
      <c r="CL110" s="944"/>
      <c r="CM110" s="923" t="s">
        <v>404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v>914627</v>
      </c>
      <c r="DH110" s="927"/>
      <c r="DI110" s="927"/>
      <c r="DJ110" s="927"/>
      <c r="DK110" s="927"/>
      <c r="DL110" s="927">
        <v>872232</v>
      </c>
      <c r="DM110" s="927"/>
      <c r="DN110" s="927"/>
      <c r="DO110" s="927"/>
      <c r="DP110" s="927"/>
      <c r="DQ110" s="927">
        <v>822964</v>
      </c>
      <c r="DR110" s="927"/>
      <c r="DS110" s="927"/>
      <c r="DT110" s="927"/>
      <c r="DU110" s="927"/>
      <c r="DV110" s="928">
        <v>5.8</v>
      </c>
      <c r="DW110" s="928"/>
      <c r="DX110" s="928"/>
      <c r="DY110" s="928"/>
      <c r="DZ110" s="929"/>
    </row>
    <row r="111" spans="1:131" s="197" customFormat="1" ht="26.25" customHeight="1" x14ac:dyDescent="0.15">
      <c r="A111" s="930" t="s">
        <v>405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406</v>
      </c>
      <c r="AB111" s="934"/>
      <c r="AC111" s="934"/>
      <c r="AD111" s="934"/>
      <c r="AE111" s="935"/>
      <c r="AF111" s="936" t="s">
        <v>406</v>
      </c>
      <c r="AG111" s="934"/>
      <c r="AH111" s="934"/>
      <c r="AI111" s="934"/>
      <c r="AJ111" s="935"/>
      <c r="AK111" s="936" t="s">
        <v>406</v>
      </c>
      <c r="AL111" s="934"/>
      <c r="AM111" s="934"/>
      <c r="AN111" s="934"/>
      <c r="AO111" s="935"/>
      <c r="AP111" s="937" t="s">
        <v>406</v>
      </c>
      <c r="AQ111" s="938"/>
      <c r="AR111" s="938"/>
      <c r="AS111" s="938"/>
      <c r="AT111" s="939"/>
      <c r="AU111" s="899"/>
      <c r="AV111" s="900"/>
      <c r="AW111" s="900"/>
      <c r="AX111" s="900"/>
      <c r="AY111" s="901"/>
      <c r="AZ111" s="949" t="s">
        <v>407</v>
      </c>
      <c r="BA111" s="950"/>
      <c r="BB111" s="950"/>
      <c r="BC111" s="950"/>
      <c r="BD111" s="950"/>
      <c r="BE111" s="950"/>
      <c r="BF111" s="950"/>
      <c r="BG111" s="950"/>
      <c r="BH111" s="950"/>
      <c r="BI111" s="950"/>
      <c r="BJ111" s="950"/>
      <c r="BK111" s="950"/>
      <c r="BL111" s="950"/>
      <c r="BM111" s="950"/>
      <c r="BN111" s="950"/>
      <c r="BO111" s="950"/>
      <c r="BP111" s="951"/>
      <c r="BQ111" s="919">
        <v>3565720</v>
      </c>
      <c r="BR111" s="920"/>
      <c r="BS111" s="920"/>
      <c r="BT111" s="920"/>
      <c r="BU111" s="920"/>
      <c r="BV111" s="920">
        <v>3515455</v>
      </c>
      <c r="BW111" s="920"/>
      <c r="BX111" s="920"/>
      <c r="BY111" s="920"/>
      <c r="BZ111" s="920"/>
      <c r="CA111" s="920">
        <v>3132419</v>
      </c>
      <c r="CB111" s="920"/>
      <c r="CC111" s="920"/>
      <c r="CD111" s="920"/>
      <c r="CE111" s="920"/>
      <c r="CF111" s="914">
        <v>22</v>
      </c>
      <c r="CG111" s="915"/>
      <c r="CH111" s="915"/>
      <c r="CI111" s="915"/>
      <c r="CJ111" s="915"/>
      <c r="CK111" s="945"/>
      <c r="CL111" s="946"/>
      <c r="CM111" s="916" t="s">
        <v>408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406</v>
      </c>
      <c r="DH111" s="920"/>
      <c r="DI111" s="920"/>
      <c r="DJ111" s="920"/>
      <c r="DK111" s="920"/>
      <c r="DL111" s="920" t="s">
        <v>406</v>
      </c>
      <c r="DM111" s="920"/>
      <c r="DN111" s="920"/>
      <c r="DO111" s="920"/>
      <c r="DP111" s="920"/>
      <c r="DQ111" s="920" t="s">
        <v>406</v>
      </c>
      <c r="DR111" s="920"/>
      <c r="DS111" s="920"/>
      <c r="DT111" s="920"/>
      <c r="DU111" s="920"/>
      <c r="DV111" s="921" t="s">
        <v>406</v>
      </c>
      <c r="DW111" s="921"/>
      <c r="DX111" s="921"/>
      <c r="DY111" s="921"/>
      <c r="DZ111" s="922"/>
    </row>
    <row r="112" spans="1:131" s="197" customFormat="1" ht="26.25" customHeight="1" x14ac:dyDescent="0.15">
      <c r="A112" s="952" t="s">
        <v>409</v>
      </c>
      <c r="B112" s="953"/>
      <c r="C112" s="950" t="s">
        <v>410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21390</v>
      </c>
      <c r="AB112" s="959"/>
      <c r="AC112" s="959"/>
      <c r="AD112" s="959"/>
      <c r="AE112" s="960"/>
      <c r="AF112" s="961">
        <v>21390</v>
      </c>
      <c r="AG112" s="959"/>
      <c r="AH112" s="959"/>
      <c r="AI112" s="959"/>
      <c r="AJ112" s="960"/>
      <c r="AK112" s="961">
        <v>21390</v>
      </c>
      <c r="AL112" s="959"/>
      <c r="AM112" s="959"/>
      <c r="AN112" s="959"/>
      <c r="AO112" s="960"/>
      <c r="AP112" s="962">
        <v>0.1</v>
      </c>
      <c r="AQ112" s="963"/>
      <c r="AR112" s="963"/>
      <c r="AS112" s="963"/>
      <c r="AT112" s="964"/>
      <c r="AU112" s="899"/>
      <c r="AV112" s="900"/>
      <c r="AW112" s="900"/>
      <c r="AX112" s="900"/>
      <c r="AY112" s="901"/>
      <c r="AZ112" s="949" t="s">
        <v>411</v>
      </c>
      <c r="BA112" s="950"/>
      <c r="BB112" s="950"/>
      <c r="BC112" s="950"/>
      <c r="BD112" s="950"/>
      <c r="BE112" s="950"/>
      <c r="BF112" s="950"/>
      <c r="BG112" s="950"/>
      <c r="BH112" s="950"/>
      <c r="BI112" s="950"/>
      <c r="BJ112" s="950"/>
      <c r="BK112" s="950"/>
      <c r="BL112" s="950"/>
      <c r="BM112" s="950"/>
      <c r="BN112" s="950"/>
      <c r="BO112" s="950"/>
      <c r="BP112" s="951"/>
      <c r="BQ112" s="919">
        <v>24834193</v>
      </c>
      <c r="BR112" s="920"/>
      <c r="BS112" s="920"/>
      <c r="BT112" s="920"/>
      <c r="BU112" s="920"/>
      <c r="BV112" s="920">
        <v>24255001</v>
      </c>
      <c r="BW112" s="920"/>
      <c r="BX112" s="920"/>
      <c r="BY112" s="920"/>
      <c r="BZ112" s="920"/>
      <c r="CA112" s="920">
        <v>23985853</v>
      </c>
      <c r="CB112" s="920"/>
      <c r="CC112" s="920"/>
      <c r="CD112" s="920"/>
      <c r="CE112" s="920"/>
      <c r="CF112" s="914">
        <v>168.1</v>
      </c>
      <c r="CG112" s="915"/>
      <c r="CH112" s="915"/>
      <c r="CI112" s="915"/>
      <c r="CJ112" s="915"/>
      <c r="CK112" s="945"/>
      <c r="CL112" s="946"/>
      <c r="CM112" s="916" t="s">
        <v>412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110</v>
      </c>
      <c r="DH112" s="920"/>
      <c r="DI112" s="920"/>
      <c r="DJ112" s="920"/>
      <c r="DK112" s="920"/>
      <c r="DL112" s="920" t="s">
        <v>110</v>
      </c>
      <c r="DM112" s="920"/>
      <c r="DN112" s="920"/>
      <c r="DO112" s="920"/>
      <c r="DP112" s="920"/>
      <c r="DQ112" s="920" t="s">
        <v>110</v>
      </c>
      <c r="DR112" s="920"/>
      <c r="DS112" s="920"/>
      <c r="DT112" s="920"/>
      <c r="DU112" s="920"/>
      <c r="DV112" s="921" t="s">
        <v>110</v>
      </c>
      <c r="DW112" s="921"/>
      <c r="DX112" s="921"/>
      <c r="DY112" s="921"/>
      <c r="DZ112" s="922"/>
    </row>
    <row r="113" spans="1:130" s="197" customFormat="1" ht="26.25" customHeight="1" x14ac:dyDescent="0.15">
      <c r="A113" s="954"/>
      <c r="B113" s="955"/>
      <c r="C113" s="950" t="s">
        <v>413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1903506</v>
      </c>
      <c r="AB113" s="934"/>
      <c r="AC113" s="934"/>
      <c r="AD113" s="934"/>
      <c r="AE113" s="935"/>
      <c r="AF113" s="936">
        <v>2029872</v>
      </c>
      <c r="AG113" s="934"/>
      <c r="AH113" s="934"/>
      <c r="AI113" s="934"/>
      <c r="AJ113" s="935"/>
      <c r="AK113" s="936">
        <v>1832547</v>
      </c>
      <c r="AL113" s="934"/>
      <c r="AM113" s="934"/>
      <c r="AN113" s="934"/>
      <c r="AO113" s="935"/>
      <c r="AP113" s="937">
        <v>12.8</v>
      </c>
      <c r="AQ113" s="938"/>
      <c r="AR113" s="938"/>
      <c r="AS113" s="938"/>
      <c r="AT113" s="939"/>
      <c r="AU113" s="899"/>
      <c r="AV113" s="900"/>
      <c r="AW113" s="900"/>
      <c r="AX113" s="900"/>
      <c r="AY113" s="901"/>
      <c r="AZ113" s="949" t="s">
        <v>414</v>
      </c>
      <c r="BA113" s="950"/>
      <c r="BB113" s="950"/>
      <c r="BC113" s="950"/>
      <c r="BD113" s="950"/>
      <c r="BE113" s="950"/>
      <c r="BF113" s="950"/>
      <c r="BG113" s="950"/>
      <c r="BH113" s="950"/>
      <c r="BI113" s="950"/>
      <c r="BJ113" s="950"/>
      <c r="BK113" s="950"/>
      <c r="BL113" s="950"/>
      <c r="BM113" s="950"/>
      <c r="BN113" s="950"/>
      <c r="BO113" s="950"/>
      <c r="BP113" s="951"/>
      <c r="BQ113" s="919">
        <v>1933889</v>
      </c>
      <c r="BR113" s="920"/>
      <c r="BS113" s="920"/>
      <c r="BT113" s="920"/>
      <c r="BU113" s="920"/>
      <c r="BV113" s="920">
        <v>1683287</v>
      </c>
      <c r="BW113" s="920"/>
      <c r="BX113" s="920"/>
      <c r="BY113" s="920"/>
      <c r="BZ113" s="920"/>
      <c r="CA113" s="920">
        <v>1678791</v>
      </c>
      <c r="CB113" s="920"/>
      <c r="CC113" s="920"/>
      <c r="CD113" s="920"/>
      <c r="CE113" s="920"/>
      <c r="CF113" s="914">
        <v>11.8</v>
      </c>
      <c r="CG113" s="915"/>
      <c r="CH113" s="915"/>
      <c r="CI113" s="915"/>
      <c r="CJ113" s="915"/>
      <c r="CK113" s="945"/>
      <c r="CL113" s="946"/>
      <c r="CM113" s="916" t="s">
        <v>415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x14ac:dyDescent="0.15">
      <c r="A114" s="954"/>
      <c r="B114" s="955"/>
      <c r="C114" s="950" t="s">
        <v>416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417163</v>
      </c>
      <c r="AB114" s="959"/>
      <c r="AC114" s="959"/>
      <c r="AD114" s="959"/>
      <c r="AE114" s="960"/>
      <c r="AF114" s="961">
        <v>445291</v>
      </c>
      <c r="AG114" s="959"/>
      <c r="AH114" s="959"/>
      <c r="AI114" s="959"/>
      <c r="AJ114" s="960"/>
      <c r="AK114" s="961">
        <v>378539</v>
      </c>
      <c r="AL114" s="959"/>
      <c r="AM114" s="959"/>
      <c r="AN114" s="959"/>
      <c r="AO114" s="960"/>
      <c r="AP114" s="962">
        <v>2.7</v>
      </c>
      <c r="AQ114" s="963"/>
      <c r="AR114" s="963"/>
      <c r="AS114" s="963"/>
      <c r="AT114" s="964"/>
      <c r="AU114" s="899"/>
      <c r="AV114" s="900"/>
      <c r="AW114" s="900"/>
      <c r="AX114" s="900"/>
      <c r="AY114" s="901"/>
      <c r="AZ114" s="949" t="s">
        <v>417</v>
      </c>
      <c r="BA114" s="950"/>
      <c r="BB114" s="950"/>
      <c r="BC114" s="950"/>
      <c r="BD114" s="950"/>
      <c r="BE114" s="950"/>
      <c r="BF114" s="950"/>
      <c r="BG114" s="950"/>
      <c r="BH114" s="950"/>
      <c r="BI114" s="950"/>
      <c r="BJ114" s="950"/>
      <c r="BK114" s="950"/>
      <c r="BL114" s="950"/>
      <c r="BM114" s="950"/>
      <c r="BN114" s="950"/>
      <c r="BO114" s="950"/>
      <c r="BP114" s="951"/>
      <c r="BQ114" s="919">
        <v>3356520</v>
      </c>
      <c r="BR114" s="920"/>
      <c r="BS114" s="920"/>
      <c r="BT114" s="920"/>
      <c r="BU114" s="920"/>
      <c r="BV114" s="920">
        <v>3094356</v>
      </c>
      <c r="BW114" s="920"/>
      <c r="BX114" s="920"/>
      <c r="BY114" s="920"/>
      <c r="BZ114" s="920"/>
      <c r="CA114" s="920">
        <v>2757252</v>
      </c>
      <c r="CB114" s="920"/>
      <c r="CC114" s="920"/>
      <c r="CD114" s="920"/>
      <c r="CE114" s="920"/>
      <c r="CF114" s="914">
        <v>19.3</v>
      </c>
      <c r="CG114" s="915"/>
      <c r="CH114" s="915"/>
      <c r="CI114" s="915"/>
      <c r="CJ114" s="915"/>
      <c r="CK114" s="945"/>
      <c r="CL114" s="946"/>
      <c r="CM114" s="916" t="s">
        <v>418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x14ac:dyDescent="0.15">
      <c r="A115" s="954"/>
      <c r="B115" s="955"/>
      <c r="C115" s="950" t="s">
        <v>419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105082</v>
      </c>
      <c r="AB115" s="934"/>
      <c r="AC115" s="934"/>
      <c r="AD115" s="934"/>
      <c r="AE115" s="935"/>
      <c r="AF115" s="936">
        <v>527239</v>
      </c>
      <c r="AG115" s="934"/>
      <c r="AH115" s="934"/>
      <c r="AI115" s="934"/>
      <c r="AJ115" s="935"/>
      <c r="AK115" s="936">
        <v>383036</v>
      </c>
      <c r="AL115" s="934"/>
      <c r="AM115" s="934"/>
      <c r="AN115" s="934"/>
      <c r="AO115" s="935"/>
      <c r="AP115" s="937">
        <v>2.7</v>
      </c>
      <c r="AQ115" s="938"/>
      <c r="AR115" s="938"/>
      <c r="AS115" s="938"/>
      <c r="AT115" s="939"/>
      <c r="AU115" s="899"/>
      <c r="AV115" s="900"/>
      <c r="AW115" s="900"/>
      <c r="AX115" s="900"/>
      <c r="AY115" s="901"/>
      <c r="AZ115" s="949" t="s">
        <v>420</v>
      </c>
      <c r="BA115" s="950"/>
      <c r="BB115" s="950"/>
      <c r="BC115" s="950"/>
      <c r="BD115" s="950"/>
      <c r="BE115" s="950"/>
      <c r="BF115" s="950"/>
      <c r="BG115" s="950"/>
      <c r="BH115" s="950"/>
      <c r="BI115" s="950"/>
      <c r="BJ115" s="950"/>
      <c r="BK115" s="950"/>
      <c r="BL115" s="950"/>
      <c r="BM115" s="950"/>
      <c r="BN115" s="950"/>
      <c r="BO115" s="950"/>
      <c r="BP115" s="951"/>
      <c r="BQ115" s="919">
        <v>1058373</v>
      </c>
      <c r="BR115" s="920"/>
      <c r="BS115" s="920"/>
      <c r="BT115" s="920"/>
      <c r="BU115" s="920"/>
      <c r="BV115" s="920">
        <v>648669</v>
      </c>
      <c r="BW115" s="920"/>
      <c r="BX115" s="920"/>
      <c r="BY115" s="920"/>
      <c r="BZ115" s="920"/>
      <c r="CA115" s="920">
        <v>693673</v>
      </c>
      <c r="CB115" s="920"/>
      <c r="CC115" s="920"/>
      <c r="CD115" s="920"/>
      <c r="CE115" s="920"/>
      <c r="CF115" s="914">
        <v>4.9000000000000004</v>
      </c>
      <c r="CG115" s="915"/>
      <c r="CH115" s="915"/>
      <c r="CI115" s="915"/>
      <c r="CJ115" s="915"/>
      <c r="CK115" s="945"/>
      <c r="CL115" s="946"/>
      <c r="CM115" s="949" t="s">
        <v>421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2502007</v>
      </c>
      <c r="DH115" s="959"/>
      <c r="DI115" s="959"/>
      <c r="DJ115" s="959"/>
      <c r="DK115" s="960"/>
      <c r="DL115" s="961">
        <v>2543173</v>
      </c>
      <c r="DM115" s="959"/>
      <c r="DN115" s="959"/>
      <c r="DO115" s="959"/>
      <c r="DP115" s="960"/>
      <c r="DQ115" s="961">
        <v>2243180</v>
      </c>
      <c r="DR115" s="959"/>
      <c r="DS115" s="959"/>
      <c r="DT115" s="959"/>
      <c r="DU115" s="960"/>
      <c r="DV115" s="962">
        <v>15.7</v>
      </c>
      <c r="DW115" s="963"/>
      <c r="DX115" s="963"/>
      <c r="DY115" s="963"/>
      <c r="DZ115" s="964"/>
    </row>
    <row r="116" spans="1:130" s="197" customFormat="1" ht="26.25" customHeight="1" x14ac:dyDescent="0.15">
      <c r="A116" s="956"/>
      <c r="B116" s="957"/>
      <c r="C116" s="971" t="s">
        <v>422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1726</v>
      </c>
      <c r="AB116" s="959"/>
      <c r="AC116" s="959"/>
      <c r="AD116" s="959"/>
      <c r="AE116" s="960"/>
      <c r="AF116" s="961">
        <v>2667</v>
      </c>
      <c r="AG116" s="959"/>
      <c r="AH116" s="959"/>
      <c r="AI116" s="959"/>
      <c r="AJ116" s="960"/>
      <c r="AK116" s="961">
        <v>3758</v>
      </c>
      <c r="AL116" s="959"/>
      <c r="AM116" s="959"/>
      <c r="AN116" s="959"/>
      <c r="AO116" s="960"/>
      <c r="AP116" s="962">
        <v>0</v>
      </c>
      <c r="AQ116" s="963"/>
      <c r="AR116" s="963"/>
      <c r="AS116" s="963"/>
      <c r="AT116" s="964"/>
      <c r="AU116" s="899"/>
      <c r="AV116" s="900"/>
      <c r="AW116" s="900"/>
      <c r="AX116" s="900"/>
      <c r="AY116" s="901"/>
      <c r="AZ116" s="949" t="s">
        <v>423</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424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149086</v>
      </c>
      <c r="DH116" s="959"/>
      <c r="DI116" s="959"/>
      <c r="DJ116" s="959"/>
      <c r="DK116" s="960"/>
      <c r="DL116" s="961">
        <v>100050</v>
      </c>
      <c r="DM116" s="959"/>
      <c r="DN116" s="959"/>
      <c r="DO116" s="959"/>
      <c r="DP116" s="960"/>
      <c r="DQ116" s="961">
        <v>66275</v>
      </c>
      <c r="DR116" s="959"/>
      <c r="DS116" s="959"/>
      <c r="DT116" s="959"/>
      <c r="DU116" s="960"/>
      <c r="DV116" s="962">
        <v>0.5</v>
      </c>
      <c r="DW116" s="963"/>
      <c r="DX116" s="963"/>
      <c r="DY116" s="963"/>
      <c r="DZ116" s="964"/>
    </row>
    <row r="117" spans="1:130" s="197" customFormat="1" ht="26.25" customHeight="1" x14ac:dyDescent="0.15">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425</v>
      </c>
      <c r="Z117" s="884"/>
      <c r="AA117" s="996">
        <v>6014855</v>
      </c>
      <c r="AB117" s="966"/>
      <c r="AC117" s="966"/>
      <c r="AD117" s="966"/>
      <c r="AE117" s="967"/>
      <c r="AF117" s="965">
        <v>6384101</v>
      </c>
      <c r="AG117" s="966"/>
      <c r="AH117" s="966"/>
      <c r="AI117" s="966"/>
      <c r="AJ117" s="967"/>
      <c r="AK117" s="965">
        <v>5684310</v>
      </c>
      <c r="AL117" s="966"/>
      <c r="AM117" s="966"/>
      <c r="AN117" s="966"/>
      <c r="AO117" s="967"/>
      <c r="AP117" s="968"/>
      <c r="AQ117" s="969"/>
      <c r="AR117" s="969"/>
      <c r="AS117" s="969"/>
      <c r="AT117" s="970"/>
      <c r="AU117" s="899"/>
      <c r="AV117" s="900"/>
      <c r="AW117" s="900"/>
      <c r="AX117" s="900"/>
      <c r="AY117" s="901"/>
      <c r="AZ117" s="995" t="s">
        <v>426</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427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x14ac:dyDescent="0.15">
      <c r="A118" s="904" t="s">
        <v>400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398</v>
      </c>
      <c r="AB118" s="883"/>
      <c r="AC118" s="883"/>
      <c r="AD118" s="883"/>
      <c r="AE118" s="884"/>
      <c r="AF118" s="882" t="s">
        <v>285</v>
      </c>
      <c r="AG118" s="883"/>
      <c r="AH118" s="883"/>
      <c r="AI118" s="883"/>
      <c r="AJ118" s="884"/>
      <c r="AK118" s="882" t="s">
        <v>284</v>
      </c>
      <c r="AL118" s="883"/>
      <c r="AM118" s="883"/>
      <c r="AN118" s="883"/>
      <c r="AO118" s="884"/>
      <c r="AP118" s="990" t="s">
        <v>399</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428</v>
      </c>
      <c r="BP118" s="994"/>
      <c r="BQ118" s="985">
        <v>66667016</v>
      </c>
      <c r="BR118" s="986"/>
      <c r="BS118" s="986"/>
      <c r="BT118" s="986"/>
      <c r="BU118" s="986"/>
      <c r="BV118" s="986">
        <v>64845845</v>
      </c>
      <c r="BW118" s="986"/>
      <c r="BX118" s="986"/>
      <c r="BY118" s="986"/>
      <c r="BZ118" s="986"/>
      <c r="CA118" s="986">
        <v>63137682</v>
      </c>
      <c r="CB118" s="986"/>
      <c r="CC118" s="986"/>
      <c r="CD118" s="986"/>
      <c r="CE118" s="986"/>
      <c r="CF118" s="987"/>
      <c r="CG118" s="988"/>
      <c r="CH118" s="988"/>
      <c r="CI118" s="988"/>
      <c r="CJ118" s="989"/>
      <c r="CK118" s="945"/>
      <c r="CL118" s="946"/>
      <c r="CM118" s="916" t="s">
        <v>429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x14ac:dyDescent="0.15">
      <c r="A119" s="974" t="s">
        <v>403</v>
      </c>
      <c r="B119" s="944"/>
      <c r="C119" s="923" t="s">
        <v>404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v>48700</v>
      </c>
      <c r="AB119" s="890"/>
      <c r="AC119" s="890"/>
      <c r="AD119" s="890"/>
      <c r="AE119" s="891"/>
      <c r="AF119" s="892">
        <v>49234</v>
      </c>
      <c r="AG119" s="890"/>
      <c r="AH119" s="890"/>
      <c r="AI119" s="890"/>
      <c r="AJ119" s="891"/>
      <c r="AK119" s="892">
        <v>49268</v>
      </c>
      <c r="AL119" s="890"/>
      <c r="AM119" s="890"/>
      <c r="AN119" s="890"/>
      <c r="AO119" s="891"/>
      <c r="AP119" s="893">
        <v>0.3</v>
      </c>
      <c r="AQ119" s="894"/>
      <c r="AR119" s="894"/>
      <c r="AS119" s="894"/>
      <c r="AT119" s="895"/>
      <c r="AU119" s="977" t="s">
        <v>430</v>
      </c>
      <c r="AV119" s="978"/>
      <c r="AW119" s="978"/>
      <c r="AX119" s="978"/>
      <c r="AY119" s="979"/>
      <c r="AZ119" s="940" t="s">
        <v>431</v>
      </c>
      <c r="BA119" s="887"/>
      <c r="BB119" s="887"/>
      <c r="BC119" s="887"/>
      <c r="BD119" s="887"/>
      <c r="BE119" s="887"/>
      <c r="BF119" s="887"/>
      <c r="BG119" s="887"/>
      <c r="BH119" s="887"/>
      <c r="BI119" s="887"/>
      <c r="BJ119" s="887"/>
      <c r="BK119" s="887"/>
      <c r="BL119" s="887"/>
      <c r="BM119" s="887"/>
      <c r="BN119" s="887"/>
      <c r="BO119" s="887"/>
      <c r="BP119" s="888"/>
      <c r="BQ119" s="926">
        <v>3056982</v>
      </c>
      <c r="BR119" s="927"/>
      <c r="BS119" s="927"/>
      <c r="BT119" s="927"/>
      <c r="BU119" s="927"/>
      <c r="BV119" s="927">
        <v>2622453</v>
      </c>
      <c r="BW119" s="927"/>
      <c r="BX119" s="927"/>
      <c r="BY119" s="927"/>
      <c r="BZ119" s="927"/>
      <c r="CA119" s="927">
        <v>2750493</v>
      </c>
      <c r="CB119" s="927"/>
      <c r="CC119" s="927"/>
      <c r="CD119" s="927"/>
      <c r="CE119" s="927"/>
      <c r="CF119" s="941">
        <v>19.3</v>
      </c>
      <c r="CG119" s="942"/>
      <c r="CH119" s="942"/>
      <c r="CI119" s="942"/>
      <c r="CJ119" s="942"/>
      <c r="CK119" s="947"/>
      <c r="CL119" s="948"/>
      <c r="CM119" s="1004" t="s">
        <v>432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110</v>
      </c>
      <c r="DH119" s="998"/>
      <c r="DI119" s="998"/>
      <c r="DJ119" s="998"/>
      <c r="DK119" s="999"/>
      <c r="DL119" s="1000" t="s">
        <v>110</v>
      </c>
      <c r="DM119" s="998"/>
      <c r="DN119" s="998"/>
      <c r="DO119" s="998"/>
      <c r="DP119" s="999"/>
      <c r="DQ119" s="1000" t="s">
        <v>110</v>
      </c>
      <c r="DR119" s="998"/>
      <c r="DS119" s="998"/>
      <c r="DT119" s="998"/>
      <c r="DU119" s="999"/>
      <c r="DV119" s="1001" t="s">
        <v>110</v>
      </c>
      <c r="DW119" s="1002"/>
      <c r="DX119" s="1002"/>
      <c r="DY119" s="1002"/>
      <c r="DZ119" s="1003"/>
    </row>
    <row r="120" spans="1:130" s="197" customFormat="1" ht="26.25" customHeight="1" x14ac:dyDescent="0.15">
      <c r="A120" s="975"/>
      <c r="B120" s="946"/>
      <c r="C120" s="916" t="s">
        <v>408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110</v>
      </c>
      <c r="AB120" s="959"/>
      <c r="AC120" s="959"/>
      <c r="AD120" s="959"/>
      <c r="AE120" s="960"/>
      <c r="AF120" s="961" t="s">
        <v>110</v>
      </c>
      <c r="AG120" s="959"/>
      <c r="AH120" s="959"/>
      <c r="AI120" s="959"/>
      <c r="AJ120" s="960"/>
      <c r="AK120" s="961" t="s">
        <v>110</v>
      </c>
      <c r="AL120" s="959"/>
      <c r="AM120" s="959"/>
      <c r="AN120" s="959"/>
      <c r="AO120" s="960"/>
      <c r="AP120" s="962" t="s">
        <v>110</v>
      </c>
      <c r="AQ120" s="963"/>
      <c r="AR120" s="963"/>
      <c r="AS120" s="963"/>
      <c r="AT120" s="964"/>
      <c r="AU120" s="980"/>
      <c r="AV120" s="981"/>
      <c r="AW120" s="981"/>
      <c r="AX120" s="981"/>
      <c r="AY120" s="982"/>
      <c r="AZ120" s="949" t="s">
        <v>433</v>
      </c>
      <c r="BA120" s="950"/>
      <c r="BB120" s="950"/>
      <c r="BC120" s="950"/>
      <c r="BD120" s="950"/>
      <c r="BE120" s="950"/>
      <c r="BF120" s="950"/>
      <c r="BG120" s="950"/>
      <c r="BH120" s="950"/>
      <c r="BI120" s="950"/>
      <c r="BJ120" s="950"/>
      <c r="BK120" s="950"/>
      <c r="BL120" s="950"/>
      <c r="BM120" s="950"/>
      <c r="BN120" s="950"/>
      <c r="BO120" s="950"/>
      <c r="BP120" s="951"/>
      <c r="BQ120" s="919">
        <v>8481984</v>
      </c>
      <c r="BR120" s="920"/>
      <c r="BS120" s="920"/>
      <c r="BT120" s="920"/>
      <c r="BU120" s="920"/>
      <c r="BV120" s="920">
        <v>8058885</v>
      </c>
      <c r="BW120" s="920"/>
      <c r="BX120" s="920"/>
      <c r="BY120" s="920"/>
      <c r="BZ120" s="920"/>
      <c r="CA120" s="920">
        <v>7980365</v>
      </c>
      <c r="CB120" s="920"/>
      <c r="CC120" s="920"/>
      <c r="CD120" s="920"/>
      <c r="CE120" s="920"/>
      <c r="CF120" s="914">
        <v>55.9</v>
      </c>
      <c r="CG120" s="915"/>
      <c r="CH120" s="915"/>
      <c r="CI120" s="915"/>
      <c r="CJ120" s="915"/>
      <c r="CK120" s="1013" t="s">
        <v>434</v>
      </c>
      <c r="CL120" s="1014"/>
      <c r="CM120" s="1014"/>
      <c r="CN120" s="1014"/>
      <c r="CO120" s="1015"/>
      <c r="CP120" s="1021" t="s">
        <v>435</v>
      </c>
      <c r="CQ120" s="1022"/>
      <c r="CR120" s="1022"/>
      <c r="CS120" s="1022"/>
      <c r="CT120" s="1022"/>
      <c r="CU120" s="1022"/>
      <c r="CV120" s="1022"/>
      <c r="CW120" s="1022"/>
      <c r="CX120" s="1022"/>
      <c r="CY120" s="1022"/>
      <c r="CZ120" s="1022"/>
      <c r="DA120" s="1022"/>
      <c r="DB120" s="1022"/>
      <c r="DC120" s="1022"/>
      <c r="DD120" s="1022"/>
      <c r="DE120" s="1022"/>
      <c r="DF120" s="1023"/>
      <c r="DG120" s="926">
        <v>20285286</v>
      </c>
      <c r="DH120" s="927"/>
      <c r="DI120" s="927"/>
      <c r="DJ120" s="927"/>
      <c r="DK120" s="927"/>
      <c r="DL120" s="927">
        <v>20801811</v>
      </c>
      <c r="DM120" s="927"/>
      <c r="DN120" s="927"/>
      <c r="DO120" s="927"/>
      <c r="DP120" s="927"/>
      <c r="DQ120" s="927">
        <v>20278789</v>
      </c>
      <c r="DR120" s="927"/>
      <c r="DS120" s="927"/>
      <c r="DT120" s="927"/>
      <c r="DU120" s="927"/>
      <c r="DV120" s="928">
        <v>142.1</v>
      </c>
      <c r="DW120" s="928"/>
      <c r="DX120" s="928"/>
      <c r="DY120" s="928"/>
      <c r="DZ120" s="929"/>
    </row>
    <row r="121" spans="1:130" s="197" customFormat="1" ht="26.25" customHeight="1" x14ac:dyDescent="0.15">
      <c r="A121" s="975"/>
      <c r="B121" s="946"/>
      <c r="C121" s="1010" t="s">
        <v>436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110</v>
      </c>
      <c r="AB121" s="959"/>
      <c r="AC121" s="959"/>
      <c r="AD121" s="959"/>
      <c r="AE121" s="960"/>
      <c r="AF121" s="961" t="s">
        <v>110</v>
      </c>
      <c r="AG121" s="959"/>
      <c r="AH121" s="959"/>
      <c r="AI121" s="959"/>
      <c r="AJ121" s="960"/>
      <c r="AK121" s="961" t="s">
        <v>110</v>
      </c>
      <c r="AL121" s="959"/>
      <c r="AM121" s="959"/>
      <c r="AN121" s="959"/>
      <c r="AO121" s="960"/>
      <c r="AP121" s="962" t="s">
        <v>110</v>
      </c>
      <c r="AQ121" s="963"/>
      <c r="AR121" s="963"/>
      <c r="AS121" s="963"/>
      <c r="AT121" s="964"/>
      <c r="AU121" s="980"/>
      <c r="AV121" s="981"/>
      <c r="AW121" s="981"/>
      <c r="AX121" s="981"/>
      <c r="AY121" s="982"/>
      <c r="AZ121" s="995" t="s">
        <v>437</v>
      </c>
      <c r="BA121" s="971"/>
      <c r="BB121" s="971"/>
      <c r="BC121" s="971"/>
      <c r="BD121" s="971"/>
      <c r="BE121" s="971"/>
      <c r="BF121" s="971"/>
      <c r="BG121" s="971"/>
      <c r="BH121" s="971"/>
      <c r="BI121" s="971"/>
      <c r="BJ121" s="971"/>
      <c r="BK121" s="971"/>
      <c r="BL121" s="971"/>
      <c r="BM121" s="971"/>
      <c r="BN121" s="971"/>
      <c r="BO121" s="971"/>
      <c r="BP121" s="972"/>
      <c r="BQ121" s="985">
        <v>32905155</v>
      </c>
      <c r="BR121" s="986"/>
      <c r="BS121" s="986"/>
      <c r="BT121" s="986"/>
      <c r="BU121" s="986"/>
      <c r="BV121" s="986">
        <v>32562309</v>
      </c>
      <c r="BW121" s="986"/>
      <c r="BX121" s="986"/>
      <c r="BY121" s="986"/>
      <c r="BZ121" s="986"/>
      <c r="CA121" s="986">
        <v>32594859</v>
      </c>
      <c r="CB121" s="986"/>
      <c r="CC121" s="986"/>
      <c r="CD121" s="986"/>
      <c r="CE121" s="986"/>
      <c r="CF121" s="1024">
        <v>228.4</v>
      </c>
      <c r="CG121" s="1025"/>
      <c r="CH121" s="1025"/>
      <c r="CI121" s="1025"/>
      <c r="CJ121" s="1025"/>
      <c r="CK121" s="1016"/>
      <c r="CL121" s="1017"/>
      <c r="CM121" s="1017"/>
      <c r="CN121" s="1017"/>
      <c r="CO121" s="1018"/>
      <c r="CP121" s="1007" t="s">
        <v>438</v>
      </c>
      <c r="CQ121" s="1008"/>
      <c r="CR121" s="1008"/>
      <c r="CS121" s="1008"/>
      <c r="CT121" s="1008"/>
      <c r="CU121" s="1008"/>
      <c r="CV121" s="1008"/>
      <c r="CW121" s="1008"/>
      <c r="CX121" s="1008"/>
      <c r="CY121" s="1008"/>
      <c r="CZ121" s="1008"/>
      <c r="DA121" s="1008"/>
      <c r="DB121" s="1008"/>
      <c r="DC121" s="1008"/>
      <c r="DD121" s="1008"/>
      <c r="DE121" s="1008"/>
      <c r="DF121" s="1009"/>
      <c r="DG121" s="919">
        <v>4548907</v>
      </c>
      <c r="DH121" s="920"/>
      <c r="DI121" s="920"/>
      <c r="DJ121" s="920"/>
      <c r="DK121" s="920"/>
      <c r="DL121" s="920">
        <v>3453190</v>
      </c>
      <c r="DM121" s="920"/>
      <c r="DN121" s="920"/>
      <c r="DO121" s="920"/>
      <c r="DP121" s="920"/>
      <c r="DQ121" s="920">
        <v>3707064</v>
      </c>
      <c r="DR121" s="920"/>
      <c r="DS121" s="920"/>
      <c r="DT121" s="920"/>
      <c r="DU121" s="920"/>
      <c r="DV121" s="921">
        <v>26</v>
      </c>
      <c r="DW121" s="921"/>
      <c r="DX121" s="921"/>
      <c r="DY121" s="921"/>
      <c r="DZ121" s="922"/>
    </row>
    <row r="122" spans="1:130" s="197" customFormat="1" ht="26.25" customHeight="1" x14ac:dyDescent="0.15">
      <c r="A122" s="975"/>
      <c r="B122" s="946"/>
      <c r="C122" s="916" t="s">
        <v>418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439</v>
      </c>
      <c r="BP122" s="994"/>
      <c r="BQ122" s="1034">
        <v>44444121</v>
      </c>
      <c r="BR122" s="1035"/>
      <c r="BS122" s="1035"/>
      <c r="BT122" s="1035"/>
      <c r="BU122" s="1035"/>
      <c r="BV122" s="1035">
        <v>43243647</v>
      </c>
      <c r="BW122" s="1035"/>
      <c r="BX122" s="1035"/>
      <c r="BY122" s="1035"/>
      <c r="BZ122" s="1035"/>
      <c r="CA122" s="1035">
        <v>43325717</v>
      </c>
      <c r="CB122" s="1035"/>
      <c r="CC122" s="1035"/>
      <c r="CD122" s="1035"/>
      <c r="CE122" s="1035"/>
      <c r="CF122" s="987"/>
      <c r="CG122" s="988"/>
      <c r="CH122" s="988"/>
      <c r="CI122" s="988"/>
      <c r="CJ122" s="989"/>
      <c r="CK122" s="1016"/>
      <c r="CL122" s="1017"/>
      <c r="CM122" s="1017"/>
      <c r="CN122" s="1017"/>
      <c r="CO122" s="1018"/>
      <c r="CP122" s="1007" t="s">
        <v>440</v>
      </c>
      <c r="CQ122" s="1008"/>
      <c r="CR122" s="1008"/>
      <c r="CS122" s="1008"/>
      <c r="CT122" s="1008"/>
      <c r="CU122" s="1008"/>
      <c r="CV122" s="1008"/>
      <c r="CW122" s="1008"/>
      <c r="CX122" s="1008"/>
      <c r="CY122" s="1008"/>
      <c r="CZ122" s="1008"/>
      <c r="DA122" s="1008"/>
      <c r="DB122" s="1008"/>
      <c r="DC122" s="1008"/>
      <c r="DD122" s="1008"/>
      <c r="DE122" s="1008"/>
      <c r="DF122" s="1009"/>
      <c r="DG122" s="919" t="s">
        <v>110</v>
      </c>
      <c r="DH122" s="920"/>
      <c r="DI122" s="920"/>
      <c r="DJ122" s="920"/>
      <c r="DK122" s="920"/>
      <c r="DL122" s="920" t="s">
        <v>110</v>
      </c>
      <c r="DM122" s="920"/>
      <c r="DN122" s="920"/>
      <c r="DO122" s="920"/>
      <c r="DP122" s="920"/>
      <c r="DQ122" s="920" t="s">
        <v>110</v>
      </c>
      <c r="DR122" s="920"/>
      <c r="DS122" s="920"/>
      <c r="DT122" s="920"/>
      <c r="DU122" s="920"/>
      <c r="DV122" s="921" t="s">
        <v>110</v>
      </c>
      <c r="DW122" s="921"/>
      <c r="DX122" s="921"/>
      <c r="DY122" s="921"/>
      <c r="DZ122" s="922"/>
    </row>
    <row r="123" spans="1:130" s="197" customFormat="1" ht="26.25" customHeight="1" thickBot="1" x14ac:dyDescent="0.2">
      <c r="A123" s="975"/>
      <c r="B123" s="946"/>
      <c r="C123" s="916" t="s">
        <v>424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54417</v>
      </c>
      <c r="AB123" s="959"/>
      <c r="AC123" s="959"/>
      <c r="AD123" s="959"/>
      <c r="AE123" s="960"/>
      <c r="AF123" s="961">
        <v>47754</v>
      </c>
      <c r="AG123" s="959"/>
      <c r="AH123" s="959"/>
      <c r="AI123" s="959"/>
      <c r="AJ123" s="960"/>
      <c r="AK123" s="961">
        <v>33031</v>
      </c>
      <c r="AL123" s="959"/>
      <c r="AM123" s="959"/>
      <c r="AN123" s="959"/>
      <c r="AO123" s="960"/>
      <c r="AP123" s="962">
        <v>0.2</v>
      </c>
      <c r="AQ123" s="963"/>
      <c r="AR123" s="963"/>
      <c r="AS123" s="963"/>
      <c r="AT123" s="964"/>
      <c r="AU123" s="1031" t="s">
        <v>441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159.1</v>
      </c>
      <c r="BR123" s="1027"/>
      <c r="BS123" s="1027"/>
      <c r="BT123" s="1027"/>
      <c r="BU123" s="1027"/>
      <c r="BV123" s="1027">
        <v>155.69999999999999</v>
      </c>
      <c r="BW123" s="1027"/>
      <c r="BX123" s="1027"/>
      <c r="BY123" s="1027"/>
      <c r="BZ123" s="1027"/>
      <c r="CA123" s="1027">
        <v>138.80000000000001</v>
      </c>
      <c r="CB123" s="1027"/>
      <c r="CC123" s="1027"/>
      <c r="CD123" s="1027"/>
      <c r="CE123" s="1027"/>
      <c r="CF123" s="1028"/>
      <c r="CG123" s="1029"/>
      <c r="CH123" s="1029"/>
      <c r="CI123" s="1029"/>
      <c r="CJ123" s="1030"/>
      <c r="CK123" s="1016"/>
      <c r="CL123" s="1017"/>
      <c r="CM123" s="1017"/>
      <c r="CN123" s="1017"/>
      <c r="CO123" s="1018"/>
      <c r="CP123" s="1007" t="s">
        <v>442</v>
      </c>
      <c r="CQ123" s="1008"/>
      <c r="CR123" s="1008"/>
      <c r="CS123" s="1008"/>
      <c r="CT123" s="1008"/>
      <c r="CU123" s="1008"/>
      <c r="CV123" s="1008"/>
      <c r="CW123" s="1008"/>
      <c r="CX123" s="1008"/>
      <c r="CY123" s="1008"/>
      <c r="CZ123" s="1008"/>
      <c r="DA123" s="1008"/>
      <c r="DB123" s="1008"/>
      <c r="DC123" s="1008"/>
      <c r="DD123" s="1008"/>
      <c r="DE123" s="1008"/>
      <c r="DF123" s="1009"/>
      <c r="DG123" s="958" t="s">
        <v>443</v>
      </c>
      <c r="DH123" s="959"/>
      <c r="DI123" s="959"/>
      <c r="DJ123" s="959"/>
      <c r="DK123" s="960"/>
      <c r="DL123" s="961" t="s">
        <v>443</v>
      </c>
      <c r="DM123" s="959"/>
      <c r="DN123" s="959"/>
      <c r="DO123" s="959"/>
      <c r="DP123" s="960"/>
      <c r="DQ123" s="961" t="s">
        <v>443</v>
      </c>
      <c r="DR123" s="959"/>
      <c r="DS123" s="959"/>
      <c r="DT123" s="959"/>
      <c r="DU123" s="960"/>
      <c r="DV123" s="962" t="s">
        <v>443</v>
      </c>
      <c r="DW123" s="963"/>
      <c r="DX123" s="963"/>
      <c r="DY123" s="963"/>
      <c r="DZ123" s="964"/>
    </row>
    <row r="124" spans="1:130" s="197" customFormat="1" ht="26.25" customHeight="1" x14ac:dyDescent="0.15">
      <c r="A124" s="975"/>
      <c r="B124" s="946"/>
      <c r="C124" s="916" t="s">
        <v>427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443</v>
      </c>
      <c r="AB124" s="959"/>
      <c r="AC124" s="959"/>
      <c r="AD124" s="959"/>
      <c r="AE124" s="960"/>
      <c r="AF124" s="961" t="s">
        <v>443</v>
      </c>
      <c r="AG124" s="959"/>
      <c r="AH124" s="959"/>
      <c r="AI124" s="959"/>
      <c r="AJ124" s="960"/>
      <c r="AK124" s="961" t="s">
        <v>443</v>
      </c>
      <c r="AL124" s="959"/>
      <c r="AM124" s="959"/>
      <c r="AN124" s="959"/>
      <c r="AO124" s="960"/>
      <c r="AP124" s="962" t="s">
        <v>443</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444</v>
      </c>
      <c r="CQ124" s="1008"/>
      <c r="CR124" s="1008"/>
      <c r="CS124" s="1008"/>
      <c r="CT124" s="1008"/>
      <c r="CU124" s="1008"/>
      <c r="CV124" s="1008"/>
      <c r="CW124" s="1008"/>
      <c r="CX124" s="1008"/>
      <c r="CY124" s="1008"/>
      <c r="CZ124" s="1008"/>
      <c r="DA124" s="1008"/>
      <c r="DB124" s="1008"/>
      <c r="DC124" s="1008"/>
      <c r="DD124" s="1008"/>
      <c r="DE124" s="1008"/>
      <c r="DF124" s="1009"/>
      <c r="DG124" s="997" t="s">
        <v>443</v>
      </c>
      <c r="DH124" s="998"/>
      <c r="DI124" s="998"/>
      <c r="DJ124" s="998"/>
      <c r="DK124" s="999"/>
      <c r="DL124" s="1000" t="s">
        <v>443</v>
      </c>
      <c r="DM124" s="998"/>
      <c r="DN124" s="998"/>
      <c r="DO124" s="998"/>
      <c r="DP124" s="999"/>
      <c r="DQ124" s="1000" t="s">
        <v>443</v>
      </c>
      <c r="DR124" s="998"/>
      <c r="DS124" s="998"/>
      <c r="DT124" s="998"/>
      <c r="DU124" s="999"/>
      <c r="DV124" s="1001" t="s">
        <v>443</v>
      </c>
      <c r="DW124" s="1002"/>
      <c r="DX124" s="1002"/>
      <c r="DY124" s="1002"/>
      <c r="DZ124" s="1003"/>
    </row>
    <row r="125" spans="1:130" s="197" customFormat="1" ht="26.25" customHeight="1" thickBot="1" x14ac:dyDescent="0.2">
      <c r="A125" s="975"/>
      <c r="B125" s="946"/>
      <c r="C125" s="916" t="s">
        <v>429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443</v>
      </c>
      <c r="AB125" s="959"/>
      <c r="AC125" s="959"/>
      <c r="AD125" s="959"/>
      <c r="AE125" s="960"/>
      <c r="AF125" s="961" t="s">
        <v>443</v>
      </c>
      <c r="AG125" s="959"/>
      <c r="AH125" s="959"/>
      <c r="AI125" s="959"/>
      <c r="AJ125" s="960"/>
      <c r="AK125" s="961">
        <v>299993</v>
      </c>
      <c r="AL125" s="959"/>
      <c r="AM125" s="959"/>
      <c r="AN125" s="959"/>
      <c r="AO125" s="960"/>
      <c r="AP125" s="962">
        <v>2.1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445</v>
      </c>
      <c r="CL125" s="1014"/>
      <c r="CM125" s="1014"/>
      <c r="CN125" s="1014"/>
      <c r="CO125" s="1015"/>
      <c r="CP125" s="940" t="s">
        <v>446</v>
      </c>
      <c r="CQ125" s="887"/>
      <c r="CR125" s="887"/>
      <c r="CS125" s="887"/>
      <c r="CT125" s="887"/>
      <c r="CU125" s="887"/>
      <c r="CV125" s="887"/>
      <c r="CW125" s="887"/>
      <c r="CX125" s="887"/>
      <c r="CY125" s="887"/>
      <c r="CZ125" s="887"/>
      <c r="DA125" s="887"/>
      <c r="DB125" s="887"/>
      <c r="DC125" s="887"/>
      <c r="DD125" s="887"/>
      <c r="DE125" s="887"/>
      <c r="DF125" s="888"/>
      <c r="DG125" s="926" t="s">
        <v>443</v>
      </c>
      <c r="DH125" s="927"/>
      <c r="DI125" s="927"/>
      <c r="DJ125" s="927"/>
      <c r="DK125" s="927"/>
      <c r="DL125" s="927" t="s">
        <v>443</v>
      </c>
      <c r="DM125" s="927"/>
      <c r="DN125" s="927"/>
      <c r="DO125" s="927"/>
      <c r="DP125" s="927"/>
      <c r="DQ125" s="927" t="s">
        <v>443</v>
      </c>
      <c r="DR125" s="927"/>
      <c r="DS125" s="927"/>
      <c r="DT125" s="927"/>
      <c r="DU125" s="927"/>
      <c r="DV125" s="928" t="s">
        <v>443</v>
      </c>
      <c r="DW125" s="928"/>
      <c r="DX125" s="928"/>
      <c r="DY125" s="928"/>
      <c r="DZ125" s="929"/>
    </row>
    <row r="126" spans="1:130" s="197" customFormat="1" ht="26.25" customHeight="1" x14ac:dyDescent="0.15">
      <c r="A126" s="975"/>
      <c r="B126" s="946"/>
      <c r="C126" s="916" t="s">
        <v>432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443</v>
      </c>
      <c r="AB126" s="959"/>
      <c r="AC126" s="959"/>
      <c r="AD126" s="959"/>
      <c r="AE126" s="960"/>
      <c r="AF126" s="961">
        <v>428969</v>
      </c>
      <c r="AG126" s="959"/>
      <c r="AH126" s="959"/>
      <c r="AI126" s="959"/>
      <c r="AJ126" s="960"/>
      <c r="AK126" s="961" t="s">
        <v>443</v>
      </c>
      <c r="AL126" s="959"/>
      <c r="AM126" s="959"/>
      <c r="AN126" s="959"/>
      <c r="AO126" s="960"/>
      <c r="AP126" s="962" t="s">
        <v>443</v>
      </c>
      <c r="AQ126" s="963"/>
      <c r="AR126" s="963"/>
      <c r="AS126" s="963"/>
      <c r="AT126" s="964"/>
      <c r="AU126" s="233"/>
      <c r="AV126" s="233"/>
      <c r="AW126" s="233"/>
      <c r="AX126" s="1036" t="s">
        <v>447</v>
      </c>
      <c r="AY126" s="1037"/>
      <c r="AZ126" s="1037"/>
      <c r="BA126" s="1037"/>
      <c r="BB126" s="1037"/>
      <c r="BC126" s="1037"/>
      <c r="BD126" s="1037"/>
      <c r="BE126" s="1038"/>
      <c r="BF126" s="1052" t="s">
        <v>448</v>
      </c>
      <c r="BG126" s="1037"/>
      <c r="BH126" s="1037"/>
      <c r="BI126" s="1037"/>
      <c r="BJ126" s="1037"/>
      <c r="BK126" s="1037"/>
      <c r="BL126" s="1038"/>
      <c r="BM126" s="1052" t="s">
        <v>449</v>
      </c>
      <c r="BN126" s="1037"/>
      <c r="BO126" s="1037"/>
      <c r="BP126" s="1037"/>
      <c r="BQ126" s="1037"/>
      <c r="BR126" s="1037"/>
      <c r="BS126" s="1038"/>
      <c r="BT126" s="1052" t="s">
        <v>450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451</v>
      </c>
      <c r="CQ126" s="950"/>
      <c r="CR126" s="950"/>
      <c r="CS126" s="950"/>
      <c r="CT126" s="950"/>
      <c r="CU126" s="950"/>
      <c r="CV126" s="950"/>
      <c r="CW126" s="950"/>
      <c r="CX126" s="950"/>
      <c r="CY126" s="950"/>
      <c r="CZ126" s="950"/>
      <c r="DA126" s="950"/>
      <c r="DB126" s="950"/>
      <c r="DC126" s="950"/>
      <c r="DD126" s="950"/>
      <c r="DE126" s="950"/>
      <c r="DF126" s="951"/>
      <c r="DG126" s="919">
        <v>1058373</v>
      </c>
      <c r="DH126" s="920"/>
      <c r="DI126" s="920"/>
      <c r="DJ126" s="920"/>
      <c r="DK126" s="920"/>
      <c r="DL126" s="920">
        <v>648669</v>
      </c>
      <c r="DM126" s="920"/>
      <c r="DN126" s="920"/>
      <c r="DO126" s="920"/>
      <c r="DP126" s="920"/>
      <c r="DQ126" s="920">
        <v>693673</v>
      </c>
      <c r="DR126" s="920"/>
      <c r="DS126" s="920"/>
      <c r="DT126" s="920"/>
      <c r="DU126" s="920"/>
      <c r="DV126" s="921">
        <v>4.9000000000000004</v>
      </c>
      <c r="DW126" s="921"/>
      <c r="DX126" s="921"/>
      <c r="DY126" s="921"/>
      <c r="DZ126" s="922"/>
    </row>
    <row r="127" spans="1:130" s="197" customFormat="1" ht="26.25" customHeight="1" thickBot="1" x14ac:dyDescent="0.2">
      <c r="A127" s="976"/>
      <c r="B127" s="948"/>
      <c r="C127" s="1004" t="s">
        <v>452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1965</v>
      </c>
      <c r="AB127" s="959"/>
      <c r="AC127" s="959"/>
      <c r="AD127" s="959"/>
      <c r="AE127" s="960"/>
      <c r="AF127" s="961">
        <v>1282</v>
      </c>
      <c r="AG127" s="959"/>
      <c r="AH127" s="959"/>
      <c r="AI127" s="959"/>
      <c r="AJ127" s="960"/>
      <c r="AK127" s="961">
        <v>744</v>
      </c>
      <c r="AL127" s="959"/>
      <c r="AM127" s="959"/>
      <c r="AN127" s="959"/>
      <c r="AO127" s="960"/>
      <c r="AP127" s="962">
        <v>0</v>
      </c>
      <c r="AQ127" s="963"/>
      <c r="AR127" s="963"/>
      <c r="AS127" s="963"/>
      <c r="AT127" s="964"/>
      <c r="AU127" s="233"/>
      <c r="AV127" s="233"/>
      <c r="AW127" s="233"/>
      <c r="AX127" s="886" t="s">
        <v>453</v>
      </c>
      <c r="AY127" s="887"/>
      <c r="AZ127" s="887"/>
      <c r="BA127" s="887"/>
      <c r="BB127" s="887"/>
      <c r="BC127" s="887"/>
      <c r="BD127" s="887"/>
      <c r="BE127" s="888"/>
      <c r="BF127" s="1041" t="s">
        <v>443</v>
      </c>
      <c r="BG127" s="1042"/>
      <c r="BH127" s="1042"/>
      <c r="BI127" s="1042"/>
      <c r="BJ127" s="1042"/>
      <c r="BK127" s="1042"/>
      <c r="BL127" s="1051"/>
      <c r="BM127" s="1041">
        <v>12.65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454</v>
      </c>
      <c r="CQ127" s="1045"/>
      <c r="CR127" s="1045"/>
      <c r="CS127" s="1045"/>
      <c r="CT127" s="1045"/>
      <c r="CU127" s="1045"/>
      <c r="CV127" s="1045"/>
      <c r="CW127" s="1045"/>
      <c r="CX127" s="1045"/>
      <c r="CY127" s="1045"/>
      <c r="CZ127" s="1045"/>
      <c r="DA127" s="1045"/>
      <c r="DB127" s="1045"/>
      <c r="DC127" s="1045"/>
      <c r="DD127" s="1045"/>
      <c r="DE127" s="1045"/>
      <c r="DF127" s="1046"/>
      <c r="DG127" s="1047" t="s">
        <v>455</v>
      </c>
      <c r="DH127" s="1048"/>
      <c r="DI127" s="1048"/>
      <c r="DJ127" s="1048"/>
      <c r="DK127" s="1048"/>
      <c r="DL127" s="1048" t="s">
        <v>456</v>
      </c>
      <c r="DM127" s="1048"/>
      <c r="DN127" s="1048"/>
      <c r="DO127" s="1048"/>
      <c r="DP127" s="1048"/>
      <c r="DQ127" s="1048" t="s">
        <v>456</v>
      </c>
      <c r="DR127" s="1048"/>
      <c r="DS127" s="1048"/>
      <c r="DT127" s="1048"/>
      <c r="DU127" s="1048"/>
      <c r="DV127" s="1049" t="s">
        <v>456</v>
      </c>
      <c r="DW127" s="1049"/>
      <c r="DX127" s="1049"/>
      <c r="DY127" s="1049"/>
      <c r="DZ127" s="1050"/>
    </row>
    <row r="128" spans="1:130" s="197" customFormat="1" ht="26.25" customHeight="1" x14ac:dyDescent="0.15">
      <c r="A128" s="1071" t="s">
        <v>457</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458</v>
      </c>
      <c r="X128" s="1073"/>
      <c r="Y128" s="1073"/>
      <c r="Z128" s="1074"/>
      <c r="AA128" s="1089">
        <v>851603</v>
      </c>
      <c r="AB128" s="1090"/>
      <c r="AC128" s="1090"/>
      <c r="AD128" s="1090"/>
      <c r="AE128" s="1091"/>
      <c r="AF128" s="1092">
        <v>828763</v>
      </c>
      <c r="AG128" s="1090"/>
      <c r="AH128" s="1090"/>
      <c r="AI128" s="1090"/>
      <c r="AJ128" s="1091"/>
      <c r="AK128" s="1092">
        <v>839853</v>
      </c>
      <c r="AL128" s="1090"/>
      <c r="AM128" s="1090"/>
      <c r="AN128" s="1090"/>
      <c r="AO128" s="1091"/>
      <c r="AP128" s="1093"/>
      <c r="AQ128" s="1094"/>
      <c r="AR128" s="1094"/>
      <c r="AS128" s="1094"/>
      <c r="AT128" s="1095"/>
      <c r="AU128" s="235"/>
      <c r="AV128" s="235"/>
      <c r="AW128" s="235"/>
      <c r="AX128" s="1054" t="s">
        <v>459</v>
      </c>
      <c r="AY128" s="950"/>
      <c r="AZ128" s="950"/>
      <c r="BA128" s="950"/>
      <c r="BB128" s="950"/>
      <c r="BC128" s="950"/>
      <c r="BD128" s="950"/>
      <c r="BE128" s="951"/>
      <c r="BF128" s="1066" t="s">
        <v>443</v>
      </c>
      <c r="BG128" s="1067"/>
      <c r="BH128" s="1067"/>
      <c r="BI128" s="1067"/>
      <c r="BJ128" s="1067"/>
      <c r="BK128" s="1067"/>
      <c r="BL128" s="1068"/>
      <c r="BM128" s="1066">
        <v>17.649999999999999</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460</v>
      </c>
      <c r="X129" s="1061"/>
      <c r="Y129" s="1061"/>
      <c r="Z129" s="1062"/>
      <c r="AA129" s="958">
        <v>16575766</v>
      </c>
      <c r="AB129" s="959"/>
      <c r="AC129" s="959"/>
      <c r="AD129" s="959"/>
      <c r="AE129" s="960"/>
      <c r="AF129" s="961">
        <v>16546415</v>
      </c>
      <c r="AG129" s="959"/>
      <c r="AH129" s="959"/>
      <c r="AI129" s="959"/>
      <c r="AJ129" s="960"/>
      <c r="AK129" s="961">
        <v>16875907</v>
      </c>
      <c r="AL129" s="959"/>
      <c r="AM129" s="959"/>
      <c r="AN129" s="959"/>
      <c r="AO129" s="960"/>
      <c r="AP129" s="1063"/>
      <c r="AQ129" s="1064"/>
      <c r="AR129" s="1064"/>
      <c r="AS129" s="1064"/>
      <c r="AT129" s="1065"/>
      <c r="AU129" s="235"/>
      <c r="AV129" s="235"/>
      <c r="AW129" s="235"/>
      <c r="AX129" s="1054" t="s">
        <v>461</v>
      </c>
      <c r="AY129" s="950"/>
      <c r="AZ129" s="950"/>
      <c r="BA129" s="950"/>
      <c r="BB129" s="950"/>
      <c r="BC129" s="950"/>
      <c r="BD129" s="950"/>
      <c r="BE129" s="951"/>
      <c r="BF129" s="1055">
        <v>18.2</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463</v>
      </c>
      <c r="X130" s="1061"/>
      <c r="Y130" s="1061"/>
      <c r="Z130" s="1062"/>
      <c r="AA130" s="958">
        <v>2610985</v>
      </c>
      <c r="AB130" s="959"/>
      <c r="AC130" s="959"/>
      <c r="AD130" s="959"/>
      <c r="AE130" s="960"/>
      <c r="AF130" s="961">
        <v>2680481</v>
      </c>
      <c r="AG130" s="959"/>
      <c r="AH130" s="959"/>
      <c r="AI130" s="959"/>
      <c r="AJ130" s="960"/>
      <c r="AK130" s="961">
        <v>2606240</v>
      </c>
      <c r="AL130" s="959"/>
      <c r="AM130" s="959"/>
      <c r="AN130" s="959"/>
      <c r="AO130" s="960"/>
      <c r="AP130" s="1063"/>
      <c r="AQ130" s="1064"/>
      <c r="AR130" s="1064"/>
      <c r="AS130" s="1064"/>
      <c r="AT130" s="1065"/>
      <c r="AU130" s="235"/>
      <c r="AV130" s="235"/>
      <c r="AW130" s="235"/>
      <c r="AX130" s="1113" t="s">
        <v>464</v>
      </c>
      <c r="AY130" s="1045"/>
      <c r="AZ130" s="1045"/>
      <c r="BA130" s="1045"/>
      <c r="BB130" s="1045"/>
      <c r="BC130" s="1045"/>
      <c r="BD130" s="1045"/>
      <c r="BE130" s="1046"/>
      <c r="BF130" s="1075">
        <v>138.80000000000001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465</v>
      </c>
      <c r="X131" s="1084"/>
      <c r="Y131" s="1084"/>
      <c r="Z131" s="1085"/>
      <c r="AA131" s="997">
        <v>13964781</v>
      </c>
      <c r="AB131" s="998"/>
      <c r="AC131" s="998"/>
      <c r="AD131" s="998"/>
      <c r="AE131" s="999"/>
      <c r="AF131" s="1000">
        <v>13865934</v>
      </c>
      <c r="AG131" s="998"/>
      <c r="AH131" s="998"/>
      <c r="AI131" s="998"/>
      <c r="AJ131" s="999"/>
      <c r="AK131" s="1000">
        <v>14269667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466</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467</v>
      </c>
      <c r="W132" s="1101"/>
      <c r="X132" s="1101"/>
      <c r="Y132" s="1101"/>
      <c r="Z132" s="1102"/>
      <c r="AA132" s="1103">
        <v>18.276455609999999</v>
      </c>
      <c r="AB132" s="1104"/>
      <c r="AC132" s="1104"/>
      <c r="AD132" s="1104"/>
      <c r="AE132" s="1105"/>
      <c r="AF132" s="1106">
        <v>20.733237299999999</v>
      </c>
      <c r="AG132" s="1104"/>
      <c r="AH132" s="1104"/>
      <c r="AI132" s="1104"/>
      <c r="AJ132" s="1105"/>
      <c r="AK132" s="1106">
        <v>15.685138269999999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468</v>
      </c>
      <c r="W133" s="1108"/>
      <c r="X133" s="1108"/>
      <c r="Y133" s="1108"/>
      <c r="Z133" s="1109"/>
      <c r="AA133" s="1110">
        <v>18.5</v>
      </c>
      <c r="AB133" s="1111"/>
      <c r="AC133" s="1111"/>
      <c r="AD133" s="1111"/>
      <c r="AE133" s="1112"/>
      <c r="AF133" s="1110">
        <v>19.100000000000001</v>
      </c>
      <c r="AG133" s="1111"/>
      <c r="AH133" s="1111"/>
      <c r="AI133" s="1111"/>
      <c r="AJ133" s="1112"/>
      <c r="AK133" s="1110">
        <v>18.2</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 zoomScaleNormal="85" zoomScaleSheetLayoutView="55" workbookViewId="0">
      <selection activeCell="AA54" sqref="AA54"/>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C64" zoomScaleNormal="40" zoomScaleSheetLayoutView="55" workbookViewId="0">
      <selection activeCell="V4" sqref="V4"/>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17" t="s">
        <v>471</v>
      </c>
      <c r="L7" s="254"/>
      <c r="M7" s="255" t="s">
        <v>472</v>
      </c>
      <c r="N7" s="256"/>
    </row>
    <row r="8" spans="1:16" x14ac:dyDescent="0.15">
      <c r="A8" s="248"/>
      <c r="B8" s="244"/>
      <c r="C8" s="244"/>
      <c r="D8" s="244"/>
      <c r="E8" s="244"/>
      <c r="F8" s="244"/>
      <c r="G8" s="257"/>
      <c r="H8" s="258"/>
      <c r="I8" s="258"/>
      <c r="J8" s="259"/>
      <c r="K8" s="1118"/>
      <c r="L8" s="260" t="s">
        <v>473</v>
      </c>
      <c r="M8" s="261" t="s">
        <v>474</v>
      </c>
      <c r="N8" s="262" t="s">
        <v>475</v>
      </c>
    </row>
    <row r="9" spans="1:16" x14ac:dyDescent="0.15">
      <c r="A9" s="248"/>
      <c r="B9" s="244"/>
      <c r="C9" s="244"/>
      <c r="D9" s="244"/>
      <c r="E9" s="244"/>
      <c r="F9" s="244"/>
      <c r="G9" s="1119" t="s">
        <v>476</v>
      </c>
      <c r="H9" s="1120"/>
      <c r="I9" s="1120"/>
      <c r="J9" s="1121"/>
      <c r="K9" s="263">
        <v>4349541</v>
      </c>
      <c r="L9" s="264">
        <v>57299</v>
      </c>
      <c r="M9" s="265">
        <v>58112</v>
      </c>
      <c r="N9" s="266">
        <v>-1.4</v>
      </c>
    </row>
    <row r="10" spans="1:16" x14ac:dyDescent="0.15">
      <c r="A10" s="248"/>
      <c r="B10" s="244"/>
      <c r="C10" s="244"/>
      <c r="D10" s="244"/>
      <c r="E10" s="244"/>
      <c r="F10" s="244"/>
      <c r="G10" s="1119" t="s">
        <v>477</v>
      </c>
      <c r="H10" s="1120"/>
      <c r="I10" s="1120"/>
      <c r="J10" s="1121"/>
      <c r="K10" s="267">
        <v>271369</v>
      </c>
      <c r="L10" s="268">
        <v>3575</v>
      </c>
      <c r="M10" s="269">
        <v>3510</v>
      </c>
      <c r="N10" s="270">
        <v>1.9</v>
      </c>
    </row>
    <row r="11" spans="1:16" ht="13.5" customHeight="1" x14ac:dyDescent="0.15">
      <c r="A11" s="248"/>
      <c r="B11" s="244"/>
      <c r="C11" s="244"/>
      <c r="D11" s="244"/>
      <c r="E11" s="244"/>
      <c r="F11" s="244"/>
      <c r="G11" s="1119" t="s">
        <v>478</v>
      </c>
      <c r="H11" s="1120"/>
      <c r="I11" s="1120"/>
      <c r="J11" s="1121"/>
      <c r="K11" s="267">
        <v>119968</v>
      </c>
      <c r="L11" s="268">
        <v>1580</v>
      </c>
      <c r="M11" s="269">
        <v>6281</v>
      </c>
      <c r="N11" s="270">
        <v>-74.8</v>
      </c>
    </row>
    <row r="12" spans="1:16" ht="13.5" customHeight="1" x14ac:dyDescent="0.15">
      <c r="A12" s="248"/>
      <c r="B12" s="244"/>
      <c r="C12" s="244"/>
      <c r="D12" s="244"/>
      <c r="E12" s="244"/>
      <c r="F12" s="244"/>
      <c r="G12" s="1119" t="s">
        <v>479</v>
      </c>
      <c r="H12" s="1120"/>
      <c r="I12" s="1120"/>
      <c r="J12" s="1121"/>
      <c r="K12" s="267">
        <v>409662</v>
      </c>
      <c r="L12" s="268">
        <v>5397</v>
      </c>
      <c r="M12" s="269">
        <v>744</v>
      </c>
      <c r="N12" s="270">
        <v>625.4</v>
      </c>
    </row>
    <row r="13" spans="1:16" ht="13.5" customHeight="1" x14ac:dyDescent="0.15">
      <c r="A13" s="248"/>
      <c r="B13" s="244"/>
      <c r="C13" s="244"/>
      <c r="D13" s="244"/>
      <c r="E13" s="244"/>
      <c r="F13" s="244"/>
      <c r="G13" s="1119" t="s">
        <v>480</v>
      </c>
      <c r="H13" s="1120"/>
      <c r="I13" s="1120"/>
      <c r="J13" s="1121"/>
      <c r="K13" s="267" t="s">
        <v>481</v>
      </c>
      <c r="L13" s="268" t="s">
        <v>481</v>
      </c>
      <c r="M13" s="269">
        <v>1</v>
      </c>
      <c r="N13" s="270" t="s">
        <v>481</v>
      </c>
    </row>
    <row r="14" spans="1:16" ht="13.5" customHeight="1" x14ac:dyDescent="0.15">
      <c r="A14" s="248"/>
      <c r="B14" s="244"/>
      <c r="C14" s="244"/>
      <c r="D14" s="244"/>
      <c r="E14" s="244"/>
      <c r="F14" s="244"/>
      <c r="G14" s="1119" t="s">
        <v>482</v>
      </c>
      <c r="H14" s="1120"/>
      <c r="I14" s="1120"/>
      <c r="J14" s="1121"/>
      <c r="K14" s="267">
        <v>242444</v>
      </c>
      <c r="L14" s="268">
        <v>3194</v>
      </c>
      <c r="M14" s="269">
        <v>2803</v>
      </c>
      <c r="N14" s="270">
        <v>13.9</v>
      </c>
    </row>
    <row r="15" spans="1:16" ht="13.5" customHeight="1" x14ac:dyDescent="0.15">
      <c r="A15" s="248"/>
      <c r="B15" s="244"/>
      <c r="C15" s="244"/>
      <c r="D15" s="244"/>
      <c r="E15" s="244"/>
      <c r="F15" s="244"/>
      <c r="G15" s="1119" t="s">
        <v>483</v>
      </c>
      <c r="H15" s="1120"/>
      <c r="I15" s="1120"/>
      <c r="J15" s="1121"/>
      <c r="K15" s="267">
        <v>109602</v>
      </c>
      <c r="L15" s="268">
        <v>1444</v>
      </c>
      <c r="M15" s="269">
        <v>1119</v>
      </c>
      <c r="N15" s="270">
        <v>29</v>
      </c>
    </row>
    <row r="16" spans="1:16" x14ac:dyDescent="0.15">
      <c r="A16" s="248"/>
      <c r="B16" s="244"/>
      <c r="C16" s="244"/>
      <c r="D16" s="244"/>
      <c r="E16" s="244"/>
      <c r="F16" s="244"/>
      <c r="G16" s="1122" t="s">
        <v>484</v>
      </c>
      <c r="H16" s="1123"/>
      <c r="I16" s="1123"/>
      <c r="J16" s="1124"/>
      <c r="K16" s="268">
        <v>-528932</v>
      </c>
      <c r="L16" s="268">
        <v>-6968</v>
      </c>
      <c r="M16" s="269">
        <v>-5386</v>
      </c>
      <c r="N16" s="270">
        <v>29.4</v>
      </c>
    </row>
    <row r="17" spans="1:16" x14ac:dyDescent="0.15">
      <c r="A17" s="248"/>
      <c r="B17" s="244"/>
      <c r="C17" s="244"/>
      <c r="D17" s="244"/>
      <c r="E17" s="244"/>
      <c r="F17" s="244"/>
      <c r="G17" s="1122" t="s">
        <v>168</v>
      </c>
      <c r="H17" s="1123"/>
      <c r="I17" s="1123"/>
      <c r="J17" s="1124"/>
      <c r="K17" s="268">
        <v>4973654</v>
      </c>
      <c r="L17" s="268">
        <v>65520</v>
      </c>
      <c r="M17" s="269">
        <v>67183</v>
      </c>
      <c r="N17" s="270">
        <v>-2.5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14" t="s">
        <v>489</v>
      </c>
      <c r="H21" s="1115"/>
      <c r="I21" s="1115"/>
      <c r="J21" s="1116"/>
      <c r="K21" s="280">
        <v>5.59</v>
      </c>
      <c r="L21" s="281">
        <v>6.12</v>
      </c>
      <c r="M21" s="282">
        <v>-0.53</v>
      </c>
      <c r="N21" s="249"/>
      <c r="O21" s="283"/>
      <c r="P21" s="279"/>
    </row>
    <row r="22" spans="1:16" s="284" customFormat="1" x14ac:dyDescent="0.15">
      <c r="A22" s="279"/>
      <c r="B22" s="249"/>
      <c r="C22" s="249"/>
      <c r="D22" s="249"/>
      <c r="E22" s="249"/>
      <c r="F22" s="249"/>
      <c r="G22" s="1114" t="s">
        <v>490</v>
      </c>
      <c r="H22" s="1115"/>
      <c r="I22" s="1115"/>
      <c r="J22" s="1116"/>
      <c r="K22" s="285">
        <v>96.4</v>
      </c>
      <c r="L22" s="286">
        <v>98.7</v>
      </c>
      <c r="M22" s="287">
        <v>-2.2999999999999998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17" t="s">
        <v>471</v>
      </c>
      <c r="L30" s="254"/>
      <c r="M30" s="255" t="s">
        <v>472</v>
      </c>
      <c r="N30" s="256"/>
    </row>
    <row r="31" spans="1:16" x14ac:dyDescent="0.15">
      <c r="A31" s="248"/>
      <c r="B31" s="244"/>
      <c r="C31" s="244"/>
      <c r="D31" s="244"/>
      <c r="E31" s="244"/>
      <c r="F31" s="244"/>
      <c r="G31" s="257"/>
      <c r="H31" s="258"/>
      <c r="I31" s="258"/>
      <c r="J31" s="259"/>
      <c r="K31" s="1118"/>
      <c r="L31" s="260" t="s">
        <v>473</v>
      </c>
      <c r="M31" s="261" t="s">
        <v>474</v>
      </c>
      <c r="N31" s="262" t="s">
        <v>475</v>
      </c>
    </row>
    <row r="32" spans="1:16" ht="27" customHeight="1" x14ac:dyDescent="0.15">
      <c r="A32" s="248"/>
      <c r="B32" s="244"/>
      <c r="C32" s="244"/>
      <c r="D32" s="244"/>
      <c r="E32" s="244"/>
      <c r="F32" s="244"/>
      <c r="G32" s="1130" t="s">
        <v>494</v>
      </c>
      <c r="H32" s="1131"/>
      <c r="I32" s="1131"/>
      <c r="J32" s="1132"/>
      <c r="K32" s="294">
        <v>3065040</v>
      </c>
      <c r="L32" s="294">
        <v>40377</v>
      </c>
      <c r="M32" s="295">
        <v>33998</v>
      </c>
      <c r="N32" s="296">
        <v>18.8</v>
      </c>
    </row>
    <row r="33" spans="1:16" ht="13.5" customHeight="1" x14ac:dyDescent="0.15">
      <c r="A33" s="248"/>
      <c r="B33" s="244"/>
      <c r="C33" s="244"/>
      <c r="D33" s="244"/>
      <c r="E33" s="244"/>
      <c r="F33" s="244"/>
      <c r="G33" s="1130" t="s">
        <v>495</v>
      </c>
      <c r="H33" s="1131"/>
      <c r="I33" s="1131"/>
      <c r="J33" s="1132"/>
      <c r="K33" s="294" t="s">
        <v>481</v>
      </c>
      <c r="L33" s="294" t="s">
        <v>481</v>
      </c>
      <c r="M33" s="295">
        <v>1</v>
      </c>
      <c r="N33" s="296" t="s">
        <v>481</v>
      </c>
    </row>
    <row r="34" spans="1:16" ht="27" customHeight="1" x14ac:dyDescent="0.15">
      <c r="A34" s="248"/>
      <c r="B34" s="244"/>
      <c r="C34" s="244"/>
      <c r="D34" s="244"/>
      <c r="E34" s="244"/>
      <c r="F34" s="244"/>
      <c r="G34" s="1130" t="s">
        <v>496</v>
      </c>
      <c r="H34" s="1131"/>
      <c r="I34" s="1131"/>
      <c r="J34" s="1132"/>
      <c r="K34" s="294">
        <v>21390</v>
      </c>
      <c r="L34" s="294">
        <v>282</v>
      </c>
      <c r="M34" s="295">
        <v>39</v>
      </c>
      <c r="N34" s="296">
        <v>623.1</v>
      </c>
    </row>
    <row r="35" spans="1:16" ht="27" customHeight="1" x14ac:dyDescent="0.15">
      <c r="A35" s="248"/>
      <c r="B35" s="244"/>
      <c r="C35" s="244"/>
      <c r="D35" s="244"/>
      <c r="E35" s="244"/>
      <c r="F35" s="244"/>
      <c r="G35" s="1130" t="s">
        <v>497</v>
      </c>
      <c r="H35" s="1131"/>
      <c r="I35" s="1131"/>
      <c r="J35" s="1132"/>
      <c r="K35" s="294">
        <v>1832547</v>
      </c>
      <c r="L35" s="294">
        <v>24141</v>
      </c>
      <c r="M35" s="295">
        <v>9007</v>
      </c>
      <c r="N35" s="296">
        <v>168</v>
      </c>
    </row>
    <row r="36" spans="1:16" ht="27" customHeight="1" x14ac:dyDescent="0.15">
      <c r="A36" s="248"/>
      <c r="B36" s="244"/>
      <c r="C36" s="244"/>
      <c r="D36" s="244"/>
      <c r="E36" s="244"/>
      <c r="F36" s="244"/>
      <c r="G36" s="1130" t="s">
        <v>498</v>
      </c>
      <c r="H36" s="1131"/>
      <c r="I36" s="1131"/>
      <c r="J36" s="1132"/>
      <c r="K36" s="294">
        <v>378539</v>
      </c>
      <c r="L36" s="294">
        <v>4987</v>
      </c>
      <c r="M36" s="295">
        <v>2239</v>
      </c>
      <c r="N36" s="296">
        <v>122.7</v>
      </c>
    </row>
    <row r="37" spans="1:16" ht="13.5" customHeight="1" x14ac:dyDescent="0.15">
      <c r="A37" s="248"/>
      <c r="B37" s="244"/>
      <c r="C37" s="244"/>
      <c r="D37" s="244"/>
      <c r="E37" s="244"/>
      <c r="F37" s="244"/>
      <c r="G37" s="1130" t="s">
        <v>499</v>
      </c>
      <c r="H37" s="1131"/>
      <c r="I37" s="1131"/>
      <c r="J37" s="1132"/>
      <c r="K37" s="294">
        <v>383036</v>
      </c>
      <c r="L37" s="294">
        <v>5046</v>
      </c>
      <c r="M37" s="295">
        <v>951</v>
      </c>
      <c r="N37" s="296">
        <v>430.6</v>
      </c>
    </row>
    <row r="38" spans="1:16" ht="27" customHeight="1" x14ac:dyDescent="0.15">
      <c r="A38" s="248"/>
      <c r="B38" s="244"/>
      <c r="C38" s="244"/>
      <c r="D38" s="244"/>
      <c r="E38" s="244"/>
      <c r="F38" s="244"/>
      <c r="G38" s="1133" t="s">
        <v>500</v>
      </c>
      <c r="H38" s="1134"/>
      <c r="I38" s="1134"/>
      <c r="J38" s="1135"/>
      <c r="K38" s="297">
        <v>3758</v>
      </c>
      <c r="L38" s="297">
        <v>50</v>
      </c>
      <c r="M38" s="298">
        <v>6</v>
      </c>
      <c r="N38" s="299">
        <v>733.3</v>
      </c>
      <c r="O38" s="293"/>
    </row>
    <row r="39" spans="1:16" x14ac:dyDescent="0.15">
      <c r="A39" s="248"/>
      <c r="B39" s="244"/>
      <c r="C39" s="244"/>
      <c r="D39" s="244"/>
      <c r="E39" s="244"/>
      <c r="F39" s="244"/>
      <c r="G39" s="1133" t="s">
        <v>501</v>
      </c>
      <c r="H39" s="1134"/>
      <c r="I39" s="1134"/>
      <c r="J39" s="1135"/>
      <c r="K39" s="300">
        <v>-839853</v>
      </c>
      <c r="L39" s="300">
        <v>-11064</v>
      </c>
      <c r="M39" s="301">
        <v>-6589</v>
      </c>
      <c r="N39" s="302">
        <v>67.900000000000006</v>
      </c>
      <c r="O39" s="293"/>
    </row>
    <row r="40" spans="1:16" ht="27" customHeight="1" x14ac:dyDescent="0.15">
      <c r="A40" s="248"/>
      <c r="B40" s="244"/>
      <c r="C40" s="244"/>
      <c r="D40" s="244"/>
      <c r="E40" s="244"/>
      <c r="F40" s="244"/>
      <c r="G40" s="1130" t="s">
        <v>502</v>
      </c>
      <c r="H40" s="1131"/>
      <c r="I40" s="1131"/>
      <c r="J40" s="1132"/>
      <c r="K40" s="300">
        <v>-2606240</v>
      </c>
      <c r="L40" s="300">
        <v>-34333</v>
      </c>
      <c r="M40" s="301">
        <v>-27524</v>
      </c>
      <c r="N40" s="302">
        <v>24.7</v>
      </c>
      <c r="O40" s="293"/>
    </row>
    <row r="41" spans="1:16" x14ac:dyDescent="0.15">
      <c r="A41" s="248"/>
      <c r="B41" s="244"/>
      <c r="C41" s="244"/>
      <c r="D41" s="244"/>
      <c r="E41" s="244"/>
      <c r="F41" s="244"/>
      <c r="G41" s="1136" t="s">
        <v>279</v>
      </c>
      <c r="H41" s="1137"/>
      <c r="I41" s="1137"/>
      <c r="J41" s="1138"/>
      <c r="K41" s="294">
        <v>2238217</v>
      </c>
      <c r="L41" s="300">
        <v>29485</v>
      </c>
      <c r="M41" s="301">
        <v>12127</v>
      </c>
      <c r="N41" s="302">
        <v>143.1</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25" t="s">
        <v>471</v>
      </c>
      <c r="J49" s="1127" t="s">
        <v>506</v>
      </c>
      <c r="K49" s="1128"/>
      <c r="L49" s="1128"/>
      <c r="M49" s="1128"/>
      <c r="N49" s="1129"/>
    </row>
    <row r="50" spans="1:14" x14ac:dyDescent="0.15">
      <c r="A50" s="248"/>
      <c r="B50" s="244"/>
      <c r="C50" s="244"/>
      <c r="D50" s="244"/>
      <c r="E50" s="244"/>
      <c r="F50" s="244"/>
      <c r="G50" s="312"/>
      <c r="H50" s="313"/>
      <c r="I50" s="1126"/>
      <c r="J50" s="314" t="s">
        <v>507</v>
      </c>
      <c r="K50" s="315" t="s">
        <v>508</v>
      </c>
      <c r="L50" s="316" t="s">
        <v>509</v>
      </c>
      <c r="M50" s="317" t="s">
        <v>510</v>
      </c>
      <c r="N50" s="318" t="s">
        <v>511</v>
      </c>
    </row>
    <row r="51" spans="1:14" x14ac:dyDescent="0.15">
      <c r="A51" s="248"/>
      <c r="B51" s="244"/>
      <c r="C51" s="244"/>
      <c r="D51" s="244"/>
      <c r="E51" s="244"/>
      <c r="F51" s="244"/>
      <c r="G51" s="310" t="s">
        <v>512</v>
      </c>
      <c r="H51" s="311"/>
      <c r="I51" s="319">
        <v>1715475</v>
      </c>
      <c r="J51" s="320">
        <v>22534</v>
      </c>
      <c r="K51" s="321">
        <v>-44.2</v>
      </c>
      <c r="L51" s="322">
        <v>47569</v>
      </c>
      <c r="M51" s="323">
        <v>18.3</v>
      </c>
      <c r="N51" s="324">
        <v>-62.5</v>
      </c>
    </row>
    <row r="52" spans="1:14" x14ac:dyDescent="0.15">
      <c r="A52" s="248"/>
      <c r="B52" s="244"/>
      <c r="C52" s="244"/>
      <c r="D52" s="244"/>
      <c r="E52" s="244"/>
      <c r="F52" s="244"/>
      <c r="G52" s="325"/>
      <c r="H52" s="326" t="s">
        <v>513</v>
      </c>
      <c r="I52" s="327">
        <v>763534</v>
      </c>
      <c r="J52" s="328">
        <v>10029</v>
      </c>
      <c r="K52" s="329">
        <v>-57.8</v>
      </c>
      <c r="L52" s="330">
        <v>26255</v>
      </c>
      <c r="M52" s="331">
        <v>12.4</v>
      </c>
      <c r="N52" s="332">
        <v>-70.2</v>
      </c>
    </row>
    <row r="53" spans="1:14" x14ac:dyDescent="0.15">
      <c r="A53" s="248"/>
      <c r="B53" s="244"/>
      <c r="C53" s="244"/>
      <c r="D53" s="244"/>
      <c r="E53" s="244"/>
      <c r="F53" s="244"/>
      <c r="G53" s="310" t="s">
        <v>514</v>
      </c>
      <c r="H53" s="311"/>
      <c r="I53" s="319">
        <v>2120536</v>
      </c>
      <c r="J53" s="320">
        <v>27602</v>
      </c>
      <c r="K53" s="321">
        <v>22.5</v>
      </c>
      <c r="L53" s="322">
        <v>50880</v>
      </c>
      <c r="M53" s="323">
        <v>7</v>
      </c>
      <c r="N53" s="324">
        <v>15.5</v>
      </c>
    </row>
    <row r="54" spans="1:14" x14ac:dyDescent="0.15">
      <c r="A54" s="248"/>
      <c r="B54" s="244"/>
      <c r="C54" s="244"/>
      <c r="D54" s="244"/>
      <c r="E54" s="244"/>
      <c r="F54" s="244"/>
      <c r="G54" s="325"/>
      <c r="H54" s="326" t="s">
        <v>513</v>
      </c>
      <c r="I54" s="327">
        <v>928042</v>
      </c>
      <c r="J54" s="328">
        <v>12080</v>
      </c>
      <c r="K54" s="329">
        <v>20.5</v>
      </c>
      <c r="L54" s="330">
        <v>26879</v>
      </c>
      <c r="M54" s="331">
        <v>2.4</v>
      </c>
      <c r="N54" s="332">
        <v>18.100000000000001</v>
      </c>
    </row>
    <row r="55" spans="1:14" x14ac:dyDescent="0.15">
      <c r="A55" s="248"/>
      <c r="B55" s="244"/>
      <c r="C55" s="244"/>
      <c r="D55" s="244"/>
      <c r="E55" s="244"/>
      <c r="F55" s="244"/>
      <c r="G55" s="310" t="s">
        <v>515</v>
      </c>
      <c r="H55" s="311"/>
      <c r="I55" s="319">
        <v>3444224</v>
      </c>
      <c r="J55" s="320">
        <v>45003</v>
      </c>
      <c r="K55" s="321">
        <v>63</v>
      </c>
      <c r="L55" s="322">
        <v>63956</v>
      </c>
      <c r="M55" s="323">
        <v>25.7</v>
      </c>
      <c r="N55" s="324">
        <v>37.299999999999997</v>
      </c>
    </row>
    <row r="56" spans="1:14" x14ac:dyDescent="0.15">
      <c r="A56" s="248"/>
      <c r="B56" s="244"/>
      <c r="C56" s="244"/>
      <c r="D56" s="244"/>
      <c r="E56" s="244"/>
      <c r="F56" s="244"/>
      <c r="G56" s="325"/>
      <c r="H56" s="326" t="s">
        <v>513</v>
      </c>
      <c r="I56" s="327">
        <v>882872</v>
      </c>
      <c r="J56" s="328">
        <v>11536</v>
      </c>
      <c r="K56" s="329">
        <v>-4.5</v>
      </c>
      <c r="L56" s="330">
        <v>29239</v>
      </c>
      <c r="M56" s="331">
        <v>8.8000000000000007</v>
      </c>
      <c r="N56" s="332">
        <v>-13.3</v>
      </c>
    </row>
    <row r="57" spans="1:14" x14ac:dyDescent="0.15">
      <c r="A57" s="248"/>
      <c r="B57" s="244"/>
      <c r="C57" s="244"/>
      <c r="D57" s="244"/>
      <c r="E57" s="244"/>
      <c r="F57" s="244"/>
      <c r="G57" s="310" t="s">
        <v>516</v>
      </c>
      <c r="H57" s="311"/>
      <c r="I57" s="319">
        <v>2367491</v>
      </c>
      <c r="J57" s="320">
        <v>31044</v>
      </c>
      <c r="K57" s="321">
        <v>-31</v>
      </c>
      <c r="L57" s="322">
        <v>66255</v>
      </c>
      <c r="M57" s="323">
        <v>3.6</v>
      </c>
      <c r="N57" s="324">
        <v>-34.6</v>
      </c>
    </row>
    <row r="58" spans="1:14" x14ac:dyDescent="0.15">
      <c r="A58" s="248"/>
      <c r="B58" s="244"/>
      <c r="C58" s="244"/>
      <c r="D58" s="244"/>
      <c r="E58" s="244"/>
      <c r="F58" s="244"/>
      <c r="G58" s="325"/>
      <c r="H58" s="326" t="s">
        <v>513</v>
      </c>
      <c r="I58" s="327">
        <v>752010</v>
      </c>
      <c r="J58" s="328">
        <v>9861</v>
      </c>
      <c r="K58" s="329">
        <v>-14.5</v>
      </c>
      <c r="L58" s="330">
        <v>31822</v>
      </c>
      <c r="M58" s="331">
        <v>8.8000000000000007</v>
      </c>
      <c r="N58" s="332">
        <v>-23.3</v>
      </c>
    </row>
    <row r="59" spans="1:14" x14ac:dyDescent="0.15">
      <c r="A59" s="248"/>
      <c r="B59" s="244"/>
      <c r="C59" s="244"/>
      <c r="D59" s="244"/>
      <c r="E59" s="244"/>
      <c r="F59" s="244"/>
      <c r="G59" s="310" t="s">
        <v>517</v>
      </c>
      <c r="H59" s="311"/>
      <c r="I59" s="319">
        <v>2220332</v>
      </c>
      <c r="J59" s="320">
        <v>29250</v>
      </c>
      <c r="K59" s="321">
        <v>-5.8</v>
      </c>
      <c r="L59" s="322">
        <v>47278</v>
      </c>
      <c r="M59" s="323">
        <v>-28.6</v>
      </c>
      <c r="N59" s="324">
        <v>22.8</v>
      </c>
    </row>
    <row r="60" spans="1:14" x14ac:dyDescent="0.15">
      <c r="A60" s="248"/>
      <c r="B60" s="244"/>
      <c r="C60" s="244"/>
      <c r="D60" s="244"/>
      <c r="E60" s="244"/>
      <c r="F60" s="244"/>
      <c r="G60" s="325"/>
      <c r="H60" s="326" t="s">
        <v>513</v>
      </c>
      <c r="I60" s="333">
        <v>741938</v>
      </c>
      <c r="J60" s="328">
        <v>9774</v>
      </c>
      <c r="K60" s="329">
        <v>-0.9</v>
      </c>
      <c r="L60" s="330">
        <v>24096</v>
      </c>
      <c r="M60" s="331">
        <v>-24.3</v>
      </c>
      <c r="N60" s="332">
        <v>23.4</v>
      </c>
    </row>
    <row r="61" spans="1:14" x14ac:dyDescent="0.15">
      <c r="A61" s="248"/>
      <c r="B61" s="244"/>
      <c r="C61" s="244"/>
      <c r="D61" s="244"/>
      <c r="E61" s="244"/>
      <c r="F61" s="244"/>
      <c r="G61" s="310" t="s">
        <v>518</v>
      </c>
      <c r="H61" s="334"/>
      <c r="I61" s="335">
        <v>2373612</v>
      </c>
      <c r="J61" s="336">
        <v>31087</v>
      </c>
      <c r="K61" s="337">
        <v>0.9</v>
      </c>
      <c r="L61" s="338">
        <v>55188</v>
      </c>
      <c r="M61" s="339">
        <v>5.2</v>
      </c>
      <c r="N61" s="324">
        <v>-4.3</v>
      </c>
    </row>
    <row r="62" spans="1:14" x14ac:dyDescent="0.15">
      <c r="A62" s="248"/>
      <c r="B62" s="244"/>
      <c r="C62" s="244"/>
      <c r="D62" s="244"/>
      <c r="E62" s="244"/>
      <c r="F62" s="244"/>
      <c r="G62" s="325"/>
      <c r="H62" s="326" t="s">
        <v>513</v>
      </c>
      <c r="I62" s="327">
        <v>813679</v>
      </c>
      <c r="J62" s="328">
        <v>10656</v>
      </c>
      <c r="K62" s="329">
        <v>-11.4</v>
      </c>
      <c r="L62" s="330">
        <v>27658</v>
      </c>
      <c r="M62" s="331">
        <v>1.6</v>
      </c>
      <c r="N62" s="332">
        <v>-13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Normal="100" zoomScaleSheetLayoutView="55" workbookViewId="0">
      <selection activeCell="R101" sqref="R101"/>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Normal="100" zoomScaleSheetLayoutView="55" workbookViewId="0">
      <selection activeCell="Z102" sqref="Z102"/>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32" zoomScale="80" zoomScaleNormal="80" zoomScaleSheetLayoutView="100" workbookViewId="0">
      <selection activeCell="N44" sqref="N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39" t="s">
        <v>3</v>
      </c>
      <c r="D47" s="1139"/>
      <c r="E47" s="1140"/>
      <c r="F47" s="11">
        <v>1.89</v>
      </c>
      <c r="G47" s="12">
        <v>2.58</v>
      </c>
      <c r="H47" s="12">
        <v>6.12</v>
      </c>
      <c r="I47" s="12">
        <v>5.86</v>
      </c>
      <c r="J47" s="13">
        <v>5.41</v>
      </c>
    </row>
    <row r="48" spans="2:10" ht="57.75" customHeight="1" x14ac:dyDescent="0.15">
      <c r="B48" s="14"/>
      <c r="C48" s="1141" t="s">
        <v>4</v>
      </c>
      <c r="D48" s="1141"/>
      <c r="E48" s="1142"/>
      <c r="F48" s="15">
        <v>0.87</v>
      </c>
      <c r="G48" s="16">
        <v>3.03</v>
      </c>
      <c r="H48" s="16">
        <v>1.87</v>
      </c>
      <c r="I48" s="16">
        <v>2.2400000000000002</v>
      </c>
      <c r="J48" s="17">
        <v>1.8</v>
      </c>
    </row>
    <row r="49" spans="2:10" ht="57.75" customHeight="1" thickBot="1" x14ac:dyDescent="0.2">
      <c r="B49" s="18"/>
      <c r="C49" s="1143" t="s">
        <v>5</v>
      </c>
      <c r="D49" s="1143"/>
      <c r="E49" s="1144"/>
      <c r="F49" s="19">
        <v>1.04</v>
      </c>
      <c r="G49" s="20">
        <v>2.89</v>
      </c>
      <c r="H49" s="20">
        <v>2.44</v>
      </c>
      <c r="I49" s="20">
        <v>0.09</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izumiotsu</cp:lastModifiedBy>
  <cp:lastPrinted>2017-03-02T10:06:23Z</cp:lastPrinted>
  <dcterms:created xsi:type="dcterms:W3CDTF">2017-02-15T20:25:40Z</dcterms:created>
  <dcterms:modified xsi:type="dcterms:W3CDTF">2017-05-30T00:00:01Z</dcterms:modified>
  <cp:category/>
</cp:coreProperties>
</file>