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8"/>
  <workbookPr/>
  <mc:AlternateContent xmlns:mc="http://schemas.openxmlformats.org/markup-compatibility/2006">
    <mc:Choice Requires="x15">
      <x15ac:absPath xmlns:x15ac="http://schemas.microsoft.com/office/spreadsheetml/2010/11/ac" url="\\svgfile\課別共有\水道課\21 照会関係\11　庁内関係\各年度照会\R5年度\財政課\令和5年財政\0202【締切】経営比較分析\回答\"/>
    </mc:Choice>
  </mc:AlternateContent>
  <xr:revisionPtr revIDLastSave="0" documentId="13_ncr:1_{33A13C36-9CF1-4C1A-9338-4B62DD103F51}" xr6:coauthVersionLast="36" xr6:coauthVersionMax="36" xr10:uidLastSave="{00000000-0000-0000-0000-000000000000}"/>
  <workbookProtection workbookAlgorithmName="SHA-512" workbookHashValue="TWCpFFL8aB/miBwFc7rUjecwxtJruVnj+EwVg5t2D6wjevjIzzfVCf+NN8Kz2WGragFeLC9Lpwmw5FRwKm6A1Q==" workbookSaltValue="+OQn/GaUuqktXduaHsdg/A=="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<sst xmlns="http://schemas.openxmlformats.org/spreadsheetml/2006/main" count="228" uniqueCount="114">
  <si>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</si>
  <si>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</si>
  <si>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</si>
  <si>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</si>
  <si>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</si>
  <si>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</si>
  <si>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</si>
  <si>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</si>
  <si>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</si>
  <si>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</si>
  <si>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</si>
  <si>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</si>
  <si>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</si>
  <si>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</si>
  <si>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</si>
  <si>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</si>
  <si>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</si>
  <si>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</si>
  <si>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</si>
  <si>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</si>
  <si>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</si>
  <si>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</si>
  <si>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</si>
  <si>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</si>
  <si>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</si>
  <si>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</si>
  <si>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</si>
  <si>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</si>
  <si>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</si>
  <si>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</si>
  <si>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</si>
  <si>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</si>
  <si>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</si>
  <si>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</si>
  <si>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</si>
  <si>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</si>
  <si>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</si>
  <si>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</si>
  <si>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</si>
  <si>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</si>
  <si>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</si>
  <si>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</si>
  <si>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</si>
  <si>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</si>
  <si>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</si>
  <si>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</si>
  <si>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</si>
  <si>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</si>
  <si>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</si>
  <si>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</si>
  <si>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</si>
  <si>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</si>
  <si>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</si>
  <si>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</si>
  <si>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</si>
  <si>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</si>
  <si>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</si>
  <si>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</si>
  <si>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</si>
  <si>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</si>
  <si>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</si>
  <si>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</si>
  <si>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</si>
  <si>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</si>
  <si>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</si>
  <si>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</si>
  <si>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</si>
  <si>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</si>
  <si>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</si>
  <si>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</si>
  <si>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</si>
  <si>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</si>
  <si>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</si>
  <si>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</si>
  <si>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</si>
  <si>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</si>
  <si>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</si>
  <si>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</si>
  <si>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</si>
  <si>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</si>
  <si>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</si>
  <si>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</si>
  <si>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</si>
  <si>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</si>
  <si>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</si>
  <si>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</si>
  <si>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</si>
  <si>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</si>
  <si>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</si>
  <si>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</si>
  <si>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</si>
  <si>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</si>
  <si>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</si>
  <si>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泉大津市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</si>
  <si>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</si>
  <si>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</si>
  <si>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</si>
  <si>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</si>
  <si>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</si>
  <si>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</si>
  <si>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</si>
  <si>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</si>
  <si>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</si>
  <si>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</si>
  <si>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</si>
  <si>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</si>
  <si>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</si>
  <si>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</si>
  <si>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</si>
  <si>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</si>
  <si>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</si>
  <si>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高度成長期に布設した水道管の老朽化が進み、有形固定資産減価償却率は、類似団体と同じく上昇傾向にあります。また、管路経年化率は類似団体及び全国平均値を上回っており、他団体と比較すると老朽化が進んでいる状況であると考えられます。
　管路更新率については、老朽管布設替工事の進捗により前年度より進んでおり、0.26ポイント上昇し、類似団体及び全国平均値を上回る1.34%となりました。
</t>
    <rPh sb="1" eb="3">
      <t>コウド</t>
    </rPh>
    <rPh sb="3" eb="5">
      <t>セイチョウ</t>
    </rPh>
    <rPh sb="5" eb="6">
      <t>キ</t>
    </rPh>
    <rPh sb="7" eb="9">
      <t>フセツ</t>
    </rPh>
    <rPh sb="11" eb="14">
      <t>スイドウカン</t>
    </rPh>
    <rPh sb="15" eb="18">
      <t>ロウキュウカ</t>
    </rPh>
    <rPh sb="19" eb="20">
      <t>スス</t>
    </rPh>
    <rPh sb="22" eb="24">
      <t>ユウケイ</t>
    </rPh>
    <rPh sb="24" eb="26">
      <t>コテイ</t>
    </rPh>
    <rPh sb="26" eb="28">
      <t>シサン</t>
    </rPh>
    <rPh sb="28" eb="30">
      <t>ゲンカ</t>
    </rPh>
    <rPh sb="30" eb="32">
      <t>ショウキャク</t>
    </rPh>
    <rPh sb="32" eb="33">
      <t>リツ</t>
    </rPh>
    <rPh sb="40" eb="41">
      <t>オナ</t>
    </rPh>
    <rPh sb="43" eb="45">
      <t>ジョウショウ</t>
    </rPh>
    <rPh sb="45" eb="47">
      <t>ケイコウ</t>
    </rPh>
    <rPh sb="56" eb="58">
      <t>カンロ</t>
    </rPh>
    <rPh sb="58" eb="61">
      <t>ケイネンカ</t>
    </rPh>
    <rPh sb="61" eb="62">
      <t>リツ</t>
    </rPh>
    <rPh sb="63" eb="67">
      <t>ルイジダンタイ</t>
    </rPh>
    <rPh sb="67" eb="68">
      <t>オヨ</t>
    </rPh>
    <rPh sb="69" eb="71">
      <t>ゼンコク</t>
    </rPh>
    <rPh sb="71" eb="74">
      <t>ヘイキンチ</t>
    </rPh>
    <rPh sb="75" eb="77">
      <t>ウワマワ</t>
    </rPh>
    <rPh sb="82" eb="83">
      <t>タ</t>
    </rPh>
    <rPh sb="83" eb="85">
      <t>ダンタイ</t>
    </rPh>
    <rPh sb="86" eb="88">
      <t>ヒカク</t>
    </rPh>
    <rPh sb="91" eb="94">
      <t>ロウキュウカ</t>
    </rPh>
    <rPh sb="95" eb="96">
      <t>スス</t>
    </rPh>
    <rPh sb="100" eb="102">
      <t>ジョウキョウ</t>
    </rPh>
    <rPh sb="106" eb="107">
      <t>カンガ</t>
    </rPh>
    <rPh sb="115" eb="117">
      <t>カンロ</t>
    </rPh>
    <rPh sb="117" eb="119">
      <t>コウシン</t>
    </rPh>
    <rPh sb="119" eb="120">
      <t>リツ</t>
    </rPh>
    <rPh sb="126" eb="128">
      <t>ロウキュウ</t>
    </rPh>
    <rPh sb="128" eb="129">
      <t>カン</t>
    </rPh>
    <rPh sb="129" eb="132">
      <t>フセツガ</t>
    </rPh>
    <rPh sb="132" eb="134">
      <t>コウジ</t>
    </rPh>
    <rPh sb="135" eb="137">
      <t>シンチョク</t>
    </rPh>
    <rPh sb="140" eb="143">
      <t>ゼンネンド</t>
    </rPh>
    <rPh sb="145" eb="146">
      <t>スス</t>
    </rPh>
    <rPh sb="159" eb="161">
      <t>ジョウショウ</t>
    </rPh>
    <rPh sb="167" eb="168">
      <t>オヨ</t>
    </rPh>
    <rPh sb="169" eb="171">
      <t>ゼンコク</t>
    </rPh>
    <rPh sb="175" eb="177">
      <t>ウワマワ</t>
    </rPh>
    <phoneticPr fontId="16"/>
  </si>
  <si>
    <r>
      <t xml:space="preserve">  ①経常収支比率は、有収水量の減に伴う経常収益の減及び費用の増加により前年度より0.89ポイント低下したものの、全国平均及び類似団体の平均値を上回っており、比較的良好な経営状態であると考えます。
  ④企業債残高対給水収益比率については、老朽管更新工事に伴う企業債の増加により前年度に比べ12.54ポイント上昇しましたが、全国平均及び類似団体平均値より低く、過度に企業債に依存している状況ではありません。
  ⑤料金回収率については、⑥の給水原価の増加により前年度に比べ1.72ポイントの低下したものの、全国平均及び類似団体平均を上回っています。
  ⑥給水原価は、物件費及び動力費の増加などにより前年度に比べて3.12円増加し、全国平均及び類似団体平均値を上回ることとなりました</t>
    </r>
    <r>
      <rPr>
        <sz val="10"/>
        <rFont val="ＭＳ Ｐゴシック"/>
        <family val="3"/>
        <charset val="128"/>
      </rPr>
      <t>。</t>
    </r>
    <r>
      <rPr>
        <sz val="10"/>
        <rFont val="ＭＳ ゴシック"/>
        <family val="3"/>
        <charset val="128"/>
      </rPr>
      <t xml:space="preserve">
  ⑦施設利用率は、水需要の減少により減少傾向にあります。
  ⑧有収率については、配水量、有収水量が伴に減少傾向により前年度に比べて1.62ポイント低下しておりますが、引き続いて全国平均及び類似団体平均値よりも高い数値を維持しています。</t>
    </r>
    <rPh sb="3" eb="5">
      <t>ケイジョウ</t>
    </rPh>
    <rPh sb="5" eb="7">
      <t>シュウシ</t>
    </rPh>
    <rPh sb="7" eb="9">
      <t>ヒリツ</t>
    </rPh>
    <rPh sb="11" eb="13">
      <t>ユウシュウ</t>
    </rPh>
    <rPh sb="13" eb="15">
      <t>スイリョウ</t>
    </rPh>
    <rPh sb="16" eb="17">
      <t>ゲン</t>
    </rPh>
    <rPh sb="18" eb="19">
      <t>トモナ</t>
    </rPh>
    <rPh sb="20" eb="22">
      <t>ケイジョウ</t>
    </rPh>
    <rPh sb="22" eb="24">
      <t>シュウエキ</t>
    </rPh>
    <rPh sb="25" eb="26">
      <t>ゲン</t>
    </rPh>
    <rPh sb="26" eb="27">
      <t>オヨ</t>
    </rPh>
    <rPh sb="28" eb="30">
      <t>ヒヨウ</t>
    </rPh>
    <rPh sb="31" eb="33">
      <t>ゾウカ</t>
    </rPh>
    <rPh sb="36" eb="39">
      <t>ゼンネンド</t>
    </rPh>
    <rPh sb="49" eb="51">
      <t>テイカ</t>
    </rPh>
    <rPh sb="57" eb="59">
      <t>ゼンコク</t>
    </rPh>
    <rPh sb="59" eb="61">
      <t>ヘイキン</t>
    </rPh>
    <rPh sb="61" eb="62">
      <t>オヨ</t>
    </rPh>
    <rPh sb="63" eb="65">
      <t>ルイジ</t>
    </rPh>
    <rPh sb="65" eb="67">
      <t>ダンタイ</t>
    </rPh>
    <rPh sb="68" eb="71">
      <t>ヘイキンチ</t>
    </rPh>
    <rPh sb="72" eb="74">
      <t>ウワマワ</t>
    </rPh>
    <rPh sb="79" eb="82">
      <t>ヒカクテキ</t>
    </rPh>
    <rPh sb="82" eb="84">
      <t>リョウコウ</t>
    </rPh>
    <rPh sb="85" eb="87">
      <t>ケイエイ</t>
    </rPh>
    <rPh sb="87" eb="89">
      <t>ジョウタイ</t>
    </rPh>
    <rPh sb="93" eb="94">
      <t>カンガ</t>
    </rPh>
    <rPh sb="102" eb="104">
      <t>キギョウ</t>
    </rPh>
    <rPh sb="104" eb="105">
      <t>サイ</t>
    </rPh>
    <rPh sb="105" eb="107">
      <t>ザンダカ</t>
    </rPh>
    <rPh sb="107" eb="108">
      <t>タイ</t>
    </rPh>
    <rPh sb="108" eb="110">
      <t>キュウスイ</t>
    </rPh>
    <rPh sb="110" eb="112">
      <t>シュウエキ</t>
    </rPh>
    <rPh sb="112" eb="114">
      <t>ヒリツ</t>
    </rPh>
    <rPh sb="120" eb="122">
      <t>ロウキュウ</t>
    </rPh>
    <rPh sb="122" eb="123">
      <t>カン</t>
    </rPh>
    <rPh sb="123" eb="125">
      <t>コウシン</t>
    </rPh>
    <rPh sb="125" eb="127">
      <t>コウジ</t>
    </rPh>
    <rPh sb="128" eb="129">
      <t>トモナ</t>
    </rPh>
    <rPh sb="130" eb="132">
      <t>キギョウ</t>
    </rPh>
    <rPh sb="132" eb="133">
      <t>サイ</t>
    </rPh>
    <rPh sb="134" eb="136">
      <t>ゾウカ</t>
    </rPh>
    <rPh sb="139" eb="140">
      <t>ゼン</t>
    </rPh>
    <rPh sb="140" eb="142">
      <t>ネンド</t>
    </rPh>
    <rPh sb="143" eb="144">
      <t>クラ</t>
    </rPh>
    <rPh sb="154" eb="156">
      <t>ジョウショウ</t>
    </rPh>
    <rPh sb="162" eb="164">
      <t>ゼンコク</t>
    </rPh>
    <rPh sb="164" eb="166">
      <t>ヘイキン</t>
    </rPh>
    <rPh sb="166" eb="167">
      <t>オヨ</t>
    </rPh>
    <rPh sb="168" eb="170">
      <t>ルイジ</t>
    </rPh>
    <rPh sb="170" eb="172">
      <t>ダンタイ</t>
    </rPh>
    <rPh sb="172" eb="175">
      <t>ヘイキンチ</t>
    </rPh>
    <rPh sb="177" eb="178">
      <t>ヒク</t>
    </rPh>
    <rPh sb="207" eb="209">
      <t>リョウキン</t>
    </rPh>
    <rPh sb="209" eb="211">
      <t>カイシュウ</t>
    </rPh>
    <rPh sb="211" eb="212">
      <t>リツ</t>
    </rPh>
    <rPh sb="220" eb="222">
      <t>キュウスイ</t>
    </rPh>
    <rPh sb="222" eb="224">
      <t>ゲンカ</t>
    </rPh>
    <rPh sb="225" eb="227">
      <t>ゾウカ</t>
    </rPh>
    <rPh sb="245" eb="247">
      <t>テイカ</t>
    </rPh>
    <rPh sb="253" eb="255">
      <t>ゼンコク</t>
    </rPh>
    <rPh sb="255" eb="257">
      <t>ヘイキン</t>
    </rPh>
    <rPh sb="257" eb="258">
      <t>オヨ</t>
    </rPh>
    <rPh sb="259" eb="261">
      <t>ルイジ</t>
    </rPh>
    <rPh sb="261" eb="263">
      <t>ダンタイ</t>
    </rPh>
    <rPh sb="263" eb="265">
      <t>ヘイキン</t>
    </rPh>
    <rPh sb="278" eb="280">
      <t>キュウスイ</t>
    </rPh>
    <rPh sb="280" eb="282">
      <t>ヘイセイ</t>
    </rPh>
    <rPh sb="287" eb="288">
      <t>オヨ</t>
    </rPh>
    <rPh sb="289" eb="291">
      <t>ドウリョク</t>
    </rPh>
    <rPh sb="291" eb="292">
      <t>ヒ</t>
    </rPh>
    <rPh sb="293" eb="295">
      <t>ゾウカ</t>
    </rPh>
    <rPh sb="302" eb="303">
      <t>クラ</t>
    </rPh>
    <rPh sb="311" eb="312">
      <t>ゾウ</t>
    </rPh>
    <rPh sb="316" eb="318">
      <t>ヘイキン</t>
    </rPh>
    <rPh sb="318" eb="319">
      <t>オヨ</t>
    </rPh>
    <rPh sb="320" eb="322">
      <t>ルイジ</t>
    </rPh>
    <rPh sb="322" eb="324">
      <t>ダンタイ</t>
    </rPh>
    <rPh sb="324" eb="327">
      <t>ヘイキンチ</t>
    </rPh>
    <rPh sb="355" eb="357">
      <t>ゾウカ</t>
    </rPh>
    <rPh sb="357" eb="359">
      <t>ゲンショウ</t>
    </rPh>
    <rPh sb="378" eb="380">
      <t>ジンコウ</t>
    </rPh>
    <rPh sb="380" eb="382">
      <t>ゲンショウ</t>
    </rPh>
    <rPh sb="383" eb="384">
      <t>ゼン</t>
    </rPh>
    <rPh sb="385" eb="387">
      <t>ハイスイ</t>
    </rPh>
    <rPh sb="387" eb="388">
      <t>リョウ</t>
    </rPh>
    <rPh sb="389" eb="391">
      <t>ユウシュウ</t>
    </rPh>
    <rPh sb="391" eb="393">
      <t>スイリョウ</t>
    </rPh>
    <rPh sb="394" eb="395">
      <t>トモ</t>
    </rPh>
    <rPh sb="396" eb="398">
      <t>ゲンショウ</t>
    </rPh>
    <rPh sb="398" eb="400">
      <t>ケイコウ</t>
    </rPh>
    <rPh sb="403" eb="405">
      <t>ハイスイ</t>
    </rPh>
    <rPh sb="405" eb="406">
      <t>リョウ</t>
    </rPh>
    <rPh sb="412" eb="413">
      <t>クラ</t>
    </rPh>
    <rPh sb="418" eb="420">
      <t>テイカ</t>
    </rPh>
    <rPh sb="429" eb="430">
      <t>ゲン</t>
    </rPh>
    <rPh sb="433" eb="434">
      <t>ナカ</t>
    </rPh>
    <rPh sb="439" eb="441">
      <t>ルイジ</t>
    </rPh>
    <rPh sb="441" eb="443">
      <t>ダンタイ</t>
    </rPh>
    <rPh sb="443" eb="446">
      <t>ヘイキンチ</t>
    </rPh>
    <rPh sb="449" eb="450">
      <t>タカ</t>
    </rPh>
    <rPh sb="451" eb="453">
      <t>スウチ</t>
    </rPh>
    <rPh sb="454" eb="456">
      <t>イジ</t>
    </rPh>
    <phoneticPr fontId="7"/>
  </si>
  <si>
    <t xml:space="preserve">　令和4年度においても黒字を計上しており、比較的安定した経営状態であると考えます。しかし、有収水量の減少による料金収益の減、並びに老朽化が進む施設更新費用や耐震化等の費用の拡大が続く中、老朽化が進む施設更新のための財源の確保し続ける必要があります。
　また、安心、安全な水の供給を続けるためにも、中長期的な経営計画が求められており、本市においても、総務省より要請された「経営戦略」及び口径150㎜以上の配水管を対象にした整備計画に基づき、耐震化及びダウンサイジングを図りながら管路の更新を実施しているところです。さらに、技術者不足が問題となっておりますが、令和3年度より大阪市との技術協力に関する協定により外部技術者の応援を得て、投資の最適化、平準化を図りつつ、引き続き管路更新を推進してまいります。
</t>
    <rPh sb="1" eb="3">
      <t>レイワ</t>
    </rPh>
    <rPh sb="4" eb="6">
      <t>ネンド</t>
    </rPh>
    <rPh sb="11" eb="13">
      <t>クロジ</t>
    </rPh>
    <rPh sb="14" eb="16">
      <t>ケイジョウ</t>
    </rPh>
    <rPh sb="21" eb="24">
      <t>ヒカクテキ</t>
    </rPh>
    <rPh sb="24" eb="26">
      <t>アンテイ</t>
    </rPh>
    <rPh sb="28" eb="30">
      <t>ケイエイ</t>
    </rPh>
    <rPh sb="30" eb="32">
      <t>ジョウタイ</t>
    </rPh>
    <rPh sb="36" eb="37">
      <t>カンガ</t>
    </rPh>
    <rPh sb="45" eb="47">
      <t>ユウシュウ</t>
    </rPh>
    <rPh sb="47" eb="49">
      <t>スイリョウ</t>
    </rPh>
    <rPh sb="50" eb="52">
      <t>ゲンショウ</t>
    </rPh>
    <rPh sb="62" eb="63">
      <t>ナラ</t>
    </rPh>
    <rPh sb="65" eb="68">
      <t>ロウキュウカ</t>
    </rPh>
    <rPh sb="69" eb="70">
      <t>スス</t>
    </rPh>
    <rPh sb="71" eb="73">
      <t>シセツ</t>
    </rPh>
    <rPh sb="73" eb="75">
      <t>コウシン</t>
    </rPh>
    <rPh sb="75" eb="77">
      <t>ヒヨウ</t>
    </rPh>
    <rPh sb="78" eb="81">
      <t>タイシンカ</t>
    </rPh>
    <rPh sb="81" eb="82">
      <t>トウ</t>
    </rPh>
    <rPh sb="83" eb="85">
      <t>ヒヨウ</t>
    </rPh>
    <rPh sb="86" eb="88">
      <t>カクダイ</t>
    </rPh>
    <rPh sb="89" eb="90">
      <t>ツヅ</t>
    </rPh>
    <rPh sb="91" eb="92">
      <t>ナカ</t>
    </rPh>
    <rPh sb="93" eb="96">
      <t>ロウキュウカ</t>
    </rPh>
    <rPh sb="97" eb="98">
      <t>スス</t>
    </rPh>
    <rPh sb="99" eb="101">
      <t>シセツ</t>
    </rPh>
    <rPh sb="101" eb="103">
      <t>コウシン</t>
    </rPh>
    <rPh sb="107" eb="109">
      <t>ザイゲン</t>
    </rPh>
    <rPh sb="110" eb="112">
      <t>カクホ</t>
    </rPh>
    <rPh sb="113" eb="114">
      <t>ツヅ</t>
    </rPh>
    <rPh sb="116" eb="118">
      <t>ヒツヨウ</t>
    </rPh>
    <rPh sb="260" eb="263">
      <t>ギジュツシャ</t>
    </rPh>
    <rPh sb="263" eb="265">
      <t>フソク</t>
    </rPh>
    <rPh sb="266" eb="268">
      <t>モンダイ</t>
    </rPh>
    <rPh sb="278" eb="280">
      <t>レイワ</t>
    </rPh>
    <rPh sb="281" eb="283">
      <t>ネンド</t>
    </rPh>
    <rPh sb="285" eb="287">
      <t>オオサカ</t>
    </rPh>
    <rPh sb="287" eb="288">
      <t>シ</t>
    </rPh>
    <rPh sb="290" eb="292">
      <t>ギジュツ</t>
    </rPh>
    <rPh sb="292" eb="294">
      <t>キョウリョク</t>
    </rPh>
    <rPh sb="295" eb="296">
      <t>カン</t>
    </rPh>
    <rPh sb="298" eb="300">
      <t>キョウテイ</t>
    </rPh>
    <rPh sb="303" eb="305">
      <t>ガイブ</t>
    </rPh>
    <rPh sb="305" eb="307">
      <t>ギジュツ</t>
    </rPh>
    <rPh sb="307" eb="308">
      <t>シャ</t>
    </rPh>
    <rPh sb="309" eb="311">
      <t>オウエン</t>
    </rPh>
    <rPh sb="312" eb="313">
      <t>エ</t>
    </rPh>
    <rPh sb="315" eb="317">
      <t>トウシ</t>
    </rPh>
    <rPh sb="318" eb="321">
      <t>サイテキカ</t>
    </rPh>
    <rPh sb="322" eb="325">
      <t>ヘイジュンカ</t>
    </rPh>
    <rPh sb="326" eb="327">
      <t>ハカ</t>
    </rPh>
    <rPh sb="331" eb="332">
      <t>ヒ</t>
    </rPh>
    <rPh sb="333" eb="334">
      <t>ツヅ</t>
    </rPh>
    <rPh sb="335" eb="337">
      <t>カンロ</t>
    </rPh>
    <rPh sb="337" eb="339">
      <t>コウシン</t>
    </rPh>
    <rPh sb="340" eb="342">
      <t>スイシン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</si>
</sst>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5"/>
      <color theme="3"/>
      <name val="ＭＳ 明朝"/>
      <family val="2"/>
      <charset val="128"/>
    </font>
    <font>
      <sz val="10"/>
      <name val="ＭＳ ゴシック"/>
      <family val="3"/>
      <charset val="128"/>
    </font>
    <font>
      <sz val="10"/>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0.21</c:v>
                </c:pt>
                <c:pt idx="1">
                  <c:v>0.48</c:v>
                </c:pt>
                <c:pt idx="2">
                  <c:v>0.69</c:v>
                </c:pt>
                <c:pt idx="3">
                  <c:v>1.08</c:v>
                </c:pt>
                <c:pt idx="4">
                  <c:v>1.34</c:v>
                </c:pt>
              </c:numCache>
            </c:numRef>
          </c:val>
          <c:extLst>
            <c:ext xmlns:c16="http://schemas.microsoft.com/office/drawing/2014/chart" uri="{C3380CC4-5D6E-409C-BE32-E72D297353CC}">
              <c16:uniqueId val="{00000000-A06C-4526-BD7E-80139D71CE7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0.63</c:v>
                </c:pt>
                <c:pt idx="2">
                  <c:v>0.6</c:v>
                </c:pt>
                <c:pt idx="3">
                  <c:v>0.56000000000000005</c:v>
                </c:pt>
                <c:pt idx="4">
                  <c:v>0.6</c:v>
                </c:pt>
              </c:numCache>
            </c:numRef>
          </c:val>
          <c:smooth val="0"/>
          <c:extLst>
            <c:ext xmlns:c16="http://schemas.microsoft.com/office/drawing/2014/chart" uri="{C3380CC4-5D6E-409C-BE32-E72D297353CC}">
              <c16:uniqueId val="{00000001-A06C-4526-BD7E-80139D71CE7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53.03</c:v>
                </c:pt>
                <c:pt idx="1">
                  <c:v>52.3</c:v>
                </c:pt>
                <c:pt idx="2">
                  <c:v>52.57</c:v>
                </c:pt>
                <c:pt idx="3">
                  <c:v>51.62</c:v>
                </c:pt>
                <c:pt idx="4">
                  <c:v>51.48</c:v>
                </c:pt>
              </c:numCache>
            </c:numRef>
          </c:val>
          <c:extLst>
            <c:ext xmlns:c16="http://schemas.microsoft.com/office/drawing/2014/chart" uri="{C3380CC4-5D6E-409C-BE32-E72D297353CC}">
              <c16:uniqueId val="{00000000-7682-4DDE-BF3A-E72678DB46B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59.51</c:v>
                </c:pt>
                <c:pt idx="2">
                  <c:v>59.91</c:v>
                </c:pt>
                <c:pt idx="3">
                  <c:v>59.4</c:v>
                </c:pt>
                <c:pt idx="4">
                  <c:v>59.24</c:v>
                </c:pt>
              </c:numCache>
            </c:numRef>
          </c:val>
          <c:smooth val="0"/>
          <c:extLst>
            <c:ext xmlns:c16="http://schemas.microsoft.com/office/drawing/2014/chart" uri="{C3380CC4-5D6E-409C-BE32-E72D297353CC}">
              <c16:uniqueId val="{00000001-7682-4DDE-BF3A-E72678DB46B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93.19</c:v>
                </c:pt>
                <c:pt idx="1">
                  <c:v>93.31</c:v>
                </c:pt>
                <c:pt idx="2">
                  <c:v>93.46</c:v>
                </c:pt>
                <c:pt idx="3">
                  <c:v>94.24</c:v>
                </c:pt>
                <c:pt idx="4">
                  <c:v>92.62</c:v>
                </c:pt>
              </c:numCache>
            </c:numRef>
          </c:val>
          <c:extLst>
            <c:ext xmlns:c16="http://schemas.microsoft.com/office/drawing/2014/chart" uri="{C3380CC4-5D6E-409C-BE32-E72D297353CC}">
              <c16:uniqueId val="{00000000-8B28-4EFE-AE54-B4FDD95E068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87.08</c:v>
                </c:pt>
                <c:pt idx="2">
                  <c:v>87.26</c:v>
                </c:pt>
                <c:pt idx="3">
                  <c:v>87.57</c:v>
                </c:pt>
                <c:pt idx="4">
                  <c:v>87.26</c:v>
                </c:pt>
              </c:numCache>
            </c:numRef>
          </c:val>
          <c:smooth val="0"/>
          <c:extLst>
            <c:ext xmlns:c16="http://schemas.microsoft.com/office/drawing/2014/chart" uri="{C3380CC4-5D6E-409C-BE32-E72D297353CC}">
              <c16:uniqueId val="{00000001-8B28-4EFE-AE54-B4FDD95E068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127.37</c:v>
                </c:pt>
                <c:pt idx="1">
                  <c:v>119.63</c:v>
                </c:pt>
                <c:pt idx="2">
                  <c:v>120.49</c:v>
                </c:pt>
                <c:pt idx="3">
                  <c:v>110.4</c:v>
                </c:pt>
                <c:pt idx="4">
                  <c:v>109.51</c:v>
                </c:pt>
              </c:numCache>
            </c:numRef>
          </c:val>
          <c:extLst>
            <c:ext xmlns:c16="http://schemas.microsoft.com/office/drawing/2014/chart" uri="{C3380CC4-5D6E-409C-BE32-E72D297353CC}">
              <c16:uniqueId val="{00000000-9A9F-468D-BEB6-3DCF5326209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111.17</c:v>
                </c:pt>
                <c:pt idx="2">
                  <c:v>110.91</c:v>
                </c:pt>
                <c:pt idx="3">
                  <c:v>111.49</c:v>
                </c:pt>
                <c:pt idx="4">
                  <c:v>109.09</c:v>
                </c:pt>
              </c:numCache>
            </c:numRef>
          </c:val>
          <c:smooth val="0"/>
          <c:extLst>
            <c:ext xmlns:c16="http://schemas.microsoft.com/office/drawing/2014/chart" uri="{C3380CC4-5D6E-409C-BE32-E72D297353CC}">
              <c16:uniqueId val="{00000001-9A9F-468D-BEB6-3DCF5326209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46.7</c:v>
                </c:pt>
                <c:pt idx="1">
                  <c:v>47.44</c:v>
                </c:pt>
                <c:pt idx="2">
                  <c:v>48.72</c:v>
                </c:pt>
                <c:pt idx="3">
                  <c:v>49.09</c:v>
                </c:pt>
                <c:pt idx="4">
                  <c:v>49.26</c:v>
                </c:pt>
              </c:numCache>
            </c:numRef>
          </c:val>
          <c:extLst>
            <c:ext xmlns:c16="http://schemas.microsoft.com/office/drawing/2014/chart" uri="{C3380CC4-5D6E-409C-BE32-E72D297353CC}">
              <c16:uniqueId val="{00000000-CD14-43B0-B89E-862ECB6AB11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48.55</c:v>
                </c:pt>
                <c:pt idx="2">
                  <c:v>49.2</c:v>
                </c:pt>
                <c:pt idx="3">
                  <c:v>50.01</c:v>
                </c:pt>
                <c:pt idx="4">
                  <c:v>50.99</c:v>
                </c:pt>
              </c:numCache>
            </c:numRef>
          </c:val>
          <c:smooth val="0"/>
          <c:extLst>
            <c:ext xmlns:c16="http://schemas.microsoft.com/office/drawing/2014/chart" uri="{C3380CC4-5D6E-409C-BE32-E72D297353CC}">
              <c16:uniqueId val="{00000001-CD14-43B0-B89E-862ECB6AB11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26.24</c:v>
                </c:pt>
                <c:pt idx="1">
                  <c:v>27.38</c:v>
                </c:pt>
                <c:pt idx="2">
                  <c:v>27.97</c:v>
                </c:pt>
                <c:pt idx="3">
                  <c:v>30.01</c:v>
                </c:pt>
                <c:pt idx="4">
                  <c:v>30.02</c:v>
                </c:pt>
              </c:numCache>
            </c:numRef>
          </c:val>
          <c:extLst>
            <c:ext xmlns:c16="http://schemas.microsoft.com/office/drawing/2014/chart" uri="{C3380CC4-5D6E-409C-BE32-E72D297353CC}">
              <c16:uniqueId val="{00000000-2B53-4608-AA00-3B18B924D63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17.11</c:v>
                </c:pt>
                <c:pt idx="2">
                  <c:v>18.329999999999998</c:v>
                </c:pt>
                <c:pt idx="3">
                  <c:v>20.27</c:v>
                </c:pt>
                <c:pt idx="4">
                  <c:v>21.69</c:v>
                </c:pt>
              </c:numCache>
            </c:numRef>
          </c:val>
          <c:smooth val="0"/>
          <c:extLst>
            <c:ext xmlns:c16="http://schemas.microsoft.com/office/drawing/2014/chart" uri="{C3380CC4-5D6E-409C-BE32-E72D297353CC}">
              <c16:uniqueId val="{00000001-2B53-4608-AA00-3B18B924D63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0D-4C18-9A25-5B1FD8B4CEA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0.78</c:v>
                </c:pt>
                <c:pt idx="2">
                  <c:v>0.92</c:v>
                </c:pt>
                <c:pt idx="3">
                  <c:v>0.87</c:v>
                </c:pt>
                <c:pt idx="4">
                  <c:v>0.93</c:v>
                </c:pt>
              </c:numCache>
            </c:numRef>
          </c:val>
          <c:smooth val="0"/>
          <c:extLst>
            <c:ext xmlns:c16="http://schemas.microsoft.com/office/drawing/2014/chart" uri="{C3380CC4-5D6E-409C-BE32-E72D297353CC}">
              <c16:uniqueId val="{00000001-E20D-4C18-9A25-5B1FD8B4CEA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595.17999999999995</c:v>
                </c:pt>
                <c:pt idx="1">
                  <c:v>561.69000000000005</c:v>
                </c:pt>
                <c:pt idx="2">
                  <c:v>593.4</c:v>
                </c:pt>
                <c:pt idx="3">
                  <c:v>562.69000000000005</c:v>
                </c:pt>
                <c:pt idx="4">
                  <c:v>553.52</c:v>
                </c:pt>
              </c:numCache>
            </c:numRef>
          </c:val>
          <c:extLst>
            <c:ext xmlns:c16="http://schemas.microsoft.com/office/drawing/2014/chart" uri="{C3380CC4-5D6E-409C-BE32-E72D297353CC}">
              <c16:uniqueId val="{00000000-964F-485A-864F-E5A3339493F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360.86</c:v>
                </c:pt>
                <c:pt idx="2">
                  <c:v>350.79</c:v>
                </c:pt>
                <c:pt idx="3">
                  <c:v>354.57</c:v>
                </c:pt>
                <c:pt idx="4">
                  <c:v>357.74</c:v>
                </c:pt>
              </c:numCache>
            </c:numRef>
          </c:val>
          <c:smooth val="0"/>
          <c:extLst>
            <c:ext xmlns:c16="http://schemas.microsoft.com/office/drawing/2014/chart" uri="{C3380CC4-5D6E-409C-BE32-E72D297353CC}">
              <c16:uniqueId val="{00000001-964F-485A-864F-E5A3339493F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216.32</c:v>
                </c:pt>
                <c:pt idx="1">
                  <c:v>214.76</c:v>
                </c:pt>
                <c:pt idx="2">
                  <c:v>228.43</c:v>
                </c:pt>
                <c:pt idx="3">
                  <c:v>217.83</c:v>
                </c:pt>
                <c:pt idx="4">
                  <c:v>230.37</c:v>
                </c:pt>
              </c:numCache>
            </c:numRef>
          </c:val>
          <c:extLst>
            <c:ext xmlns:c16="http://schemas.microsoft.com/office/drawing/2014/chart" uri="{C3380CC4-5D6E-409C-BE32-E72D297353CC}">
              <c16:uniqueId val="{00000000-39C5-407B-A2D7-15C36AD0BE4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309.27999999999997</c:v>
                </c:pt>
                <c:pt idx="2">
                  <c:v>322.92</c:v>
                </c:pt>
                <c:pt idx="3">
                  <c:v>303.45999999999998</c:v>
                </c:pt>
                <c:pt idx="4">
                  <c:v>307.27999999999997</c:v>
                </c:pt>
              </c:numCache>
            </c:numRef>
          </c:val>
          <c:smooth val="0"/>
          <c:extLst>
            <c:ext xmlns:c16="http://schemas.microsoft.com/office/drawing/2014/chart" uri="{C3380CC4-5D6E-409C-BE32-E72D297353CC}">
              <c16:uniqueId val="{00000001-39C5-407B-A2D7-15C36AD0BE4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116.93</c:v>
                </c:pt>
                <c:pt idx="1">
                  <c:v>112.1</c:v>
                </c:pt>
                <c:pt idx="2">
                  <c:v>105</c:v>
                </c:pt>
                <c:pt idx="3">
                  <c:v>103.17</c:v>
                </c:pt>
                <c:pt idx="4">
                  <c:v>101.45</c:v>
                </c:pt>
              </c:numCache>
            </c:numRef>
          </c:val>
          <c:extLst>
            <c:ext xmlns:c16="http://schemas.microsoft.com/office/drawing/2014/chart" uri="{C3380CC4-5D6E-409C-BE32-E72D297353CC}">
              <c16:uniqueId val="{00000000-C292-465C-9B5F-E71D173183A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103.32</c:v>
                </c:pt>
                <c:pt idx="2">
                  <c:v>100.85</c:v>
                </c:pt>
                <c:pt idx="3">
                  <c:v>103.79</c:v>
                </c:pt>
                <c:pt idx="4">
                  <c:v>98.3</c:v>
                </c:pt>
              </c:numCache>
            </c:numRef>
          </c:val>
          <c:smooth val="0"/>
          <c:extLst>
            <c:ext xmlns:c16="http://schemas.microsoft.com/office/drawing/2014/chart" uri="{C3380CC4-5D6E-409C-BE32-E72D297353CC}">
              <c16:uniqueId val="{00000001-C292-465C-9B5F-E71D173183A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161.59</c:v>
                </c:pt>
                <c:pt idx="1">
                  <c:v>166.88</c:v>
                </c:pt>
                <c:pt idx="2">
                  <c:v>164.13</c:v>
                </c:pt>
                <c:pt idx="3">
                  <c:v>178.18</c:v>
                </c:pt>
                <c:pt idx="4">
                  <c:v>181.3</c:v>
                </c:pt>
              </c:numCache>
            </c:numRef>
          </c:val>
          <c:extLst>
            <c:ext xmlns:c16="http://schemas.microsoft.com/office/drawing/2014/chart" uri="{C3380CC4-5D6E-409C-BE32-E72D297353CC}">
              <c16:uniqueId val="{00000000-7771-45C5-9A1A-32B098FB4E6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168.56</c:v>
                </c:pt>
                <c:pt idx="2">
                  <c:v>167.1</c:v>
                </c:pt>
                <c:pt idx="3">
                  <c:v>167.86</c:v>
                </c:pt>
                <c:pt idx="4">
                  <c:v>173.68</c:v>
                </c:pt>
              </c:numCache>
            </c:numRef>
          </c:val>
          <c:smooth val="0"/>
          <c:extLst>
            <c:ext xmlns:c16="http://schemas.microsoft.com/office/drawing/2014/chart" uri="{C3380CC4-5D6E-409C-BE32-E72D297353CC}">
              <c16:uniqueId val="{00000001-7771-45C5-9A1A-32B098FB4E6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topLeftCell="BB66" zoomScale="178" zoomScaleNormal="130" zoomScaleSheetLayoutView="178"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大阪府　泉大津市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70"/>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A4</v>
      </c>
      <c r="X8" s="78"/>
      <c r="Y8" s="78"/>
      <c r="Z8" s="78"/>
      <c r="AA8" s="78"/>
      <c r="AB8" s="78"/>
      <c r="AC8" s="78"/>
      <c r="AD8" s="78" t="str">
        <f>データ!$M$6</f>
        <v>非設置</v>
      </c>
      <c r="AE8" s="78"/>
      <c r="AF8" s="78"/>
      <c r="AG8" s="78"/>
      <c r="AH8" s="78"/>
      <c r="AI8" s="78"/>
      <c r="AJ8" s="78"/>
      <c r="AK8" s="2"/>
      <c r="AL8" s="69">
        <f>データ!$R$6</f>
        <v>73282</v>
      </c>
      <c r="AM8" s="69"/>
      <c r="AN8" s="69"/>
      <c r="AO8" s="69"/>
      <c r="AP8" s="69"/>
      <c r="AQ8" s="69"/>
      <c r="AR8" s="69"/>
      <c r="AS8" s="69"/>
      <c r="AT8" s="37">
        <f>データ!$S$6</f>
        <v>14.33</v>
      </c>
      <c r="AU8" s="38"/>
      <c r="AV8" s="38"/>
      <c r="AW8" s="38"/>
      <c r="AX8" s="38"/>
      <c r="AY8" s="38"/>
      <c r="AZ8" s="38"/>
      <c r="BA8" s="38"/>
      <c r="BB8" s="58">
        <f>データ!$T$6</f>
        <v>5113.8900000000003</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8" t="s">
        <v>12</v>
      </c>
      <c r="C9" s="49"/>
      <c r="D9" s="49"/>
      <c r="E9" s="49"/>
      <c r="F9" s="49"/>
      <c r="G9" s="49"/>
      <c r="H9" s="49"/>
      <c r="I9" s="48" t="s">
        <v>13</v>
      </c>
      <c r="J9" s="49"/>
      <c r="K9" s="49"/>
      <c r="L9" s="49"/>
      <c r="M9" s="49"/>
      <c r="N9" s="49"/>
      <c r="O9" s="70"/>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15">
      <c r="A10" s="2"/>
      <c r="B10" s="37" t="str">
        <f>データ!$N$6</f>
        <v>-</v>
      </c>
      <c r="C10" s="38"/>
      <c r="D10" s="38"/>
      <c r="E10" s="38"/>
      <c r="F10" s="38"/>
      <c r="G10" s="38"/>
      <c r="H10" s="38"/>
      <c r="I10" s="37">
        <f>データ!$O$6</f>
        <v>72.569999999999993</v>
      </c>
      <c r="J10" s="38"/>
      <c r="K10" s="38"/>
      <c r="L10" s="38"/>
      <c r="M10" s="38"/>
      <c r="N10" s="38"/>
      <c r="O10" s="68"/>
      <c r="P10" s="58">
        <f>データ!$P$6</f>
        <v>100</v>
      </c>
      <c r="Q10" s="58"/>
      <c r="R10" s="58"/>
      <c r="S10" s="58"/>
      <c r="T10" s="58"/>
      <c r="U10" s="58"/>
      <c r="V10" s="58"/>
      <c r="W10" s="69">
        <f>データ!$Q$6</f>
        <v>3113</v>
      </c>
      <c r="X10" s="69"/>
      <c r="Y10" s="69"/>
      <c r="Z10" s="69"/>
      <c r="AA10" s="69"/>
      <c r="AB10" s="69"/>
      <c r="AC10" s="69"/>
      <c r="AD10" s="2"/>
      <c r="AE10" s="2"/>
      <c r="AF10" s="2"/>
      <c r="AG10" s="2"/>
      <c r="AH10" s="2"/>
      <c r="AI10" s="2"/>
      <c r="AJ10" s="2"/>
      <c r="AK10" s="2"/>
      <c r="AL10" s="69">
        <f>データ!$U$6</f>
        <v>74191</v>
      </c>
      <c r="AM10" s="69"/>
      <c r="AN10" s="69"/>
      <c r="AO10" s="69"/>
      <c r="AP10" s="69"/>
      <c r="AQ10" s="69"/>
      <c r="AR10" s="69"/>
      <c r="AS10" s="69"/>
      <c r="AT10" s="37">
        <f>データ!$V$6</f>
        <v>13.95</v>
      </c>
      <c r="AU10" s="38"/>
      <c r="AV10" s="38"/>
      <c r="AW10" s="38"/>
      <c r="AX10" s="38"/>
      <c r="AY10" s="38"/>
      <c r="AZ10" s="38"/>
      <c r="BA10" s="38"/>
      <c r="BB10" s="58">
        <f>データ!$W$6</f>
        <v>5318.35</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TN5Zli7kbEIhcPLztVo4YvGmk0ZrN5Bbjbfm77DZp8kaIWiT5oflSynohr82YkxVS8a51CS1XPV5DhAz036bzA==" saltValue="VYcBC5fqwrtR4lwwgNlnx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272060</v>
      </c>
      <c r="D6" s="20">
        <f t="shared" si="3"/>
        <v>46</v>
      </c>
      <c r="E6" s="20">
        <f t="shared" si="3"/>
        <v>1</v>
      </c>
      <c r="F6" s="20">
        <f t="shared" si="3"/>
        <v>0</v>
      </c>
      <c r="G6" s="20">
        <f t="shared" si="3"/>
        <v>1</v>
      </c>
      <c r="H6" s="20" t="str">
        <f t="shared" si="3"/>
        <v>大阪府　泉大津市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72.569999999999993</v>
      </c>
      <c r="P6" s="21">
        <f t="shared" si="3"/>
        <v>100</v>
      </c>
      <c r="Q6" s="21">
        <f t="shared" si="3"/>
        <v>3113</v>
      </c>
      <c r="R6" s="21">
        <f t="shared" si="3"/>
        <v>73282</v>
      </c>
      <c r="S6" s="21">
        <f t="shared" si="3"/>
        <v>14.33</v>
      </c>
      <c r="T6" s="21">
        <f t="shared" si="3"/>
        <v>5113.8900000000003</v>
      </c>
      <c r="U6" s="21">
        <f t="shared" si="3"/>
        <v>74191</v>
      </c>
      <c r="V6" s="21">
        <f t="shared" si="3"/>
        <v>13.95</v>
      </c>
      <c r="W6" s="21">
        <f t="shared" si="3"/>
        <v>5318.35</v>
      </c>
      <c r="X6" s="22">
        <f>IF(X7="",NA(),X7)</f>
        <v>127.37</v>
      </c>
      <c r="Y6" s="22">
        <f t="shared" ref="Y6:AG6" si="4">IF(Y7="",NA(),Y7)</f>
        <v>119.63</v>
      </c>
      <c r="Z6" s="22">
        <f t="shared" si="4"/>
        <v>120.49</v>
      </c>
      <c r="AA6" s="22">
        <f t="shared" si="4"/>
        <v>110.4</v>
      </c>
      <c r="AB6" s="22">
        <f t="shared" si="4"/>
        <v>109.51</v>
      </c>
      <c r="AC6" s="22">
        <f t="shared" si="4"/>
        <v>111.44</v>
      </c>
      <c r="AD6" s="22">
        <f t="shared" si="4"/>
        <v>111.17</v>
      </c>
      <c r="AE6" s="22">
        <f t="shared" si="4"/>
        <v>110.91</v>
      </c>
      <c r="AF6" s="22">
        <f t="shared" si="4"/>
        <v>111.49</v>
      </c>
      <c r="AG6" s="22">
        <f t="shared" si="4"/>
        <v>109.09</v>
      </c>
      <c r="AH6" s="21" t="str">
        <f>IF(AH7="","",IF(AH7="-","【-】","【"&amp;SUBSTITUTE(TEXT(AH7,"#,##0.00"),"-","△")&amp;"】"))</f>
        <v>【108.70】</v>
      </c>
      <c r="AI6" s="21">
        <f>IF(AI7="",NA(),AI7)</f>
        <v>0</v>
      </c>
      <c r="AJ6" s="21">
        <f t="shared" ref="AJ6:AR6" si="5">IF(AJ7="",NA(),AJ7)</f>
        <v>0</v>
      </c>
      <c r="AK6" s="21">
        <f t="shared" si="5"/>
        <v>0</v>
      </c>
      <c r="AL6" s="21">
        <f t="shared" si="5"/>
        <v>0</v>
      </c>
      <c r="AM6" s="21">
        <f t="shared" si="5"/>
        <v>0</v>
      </c>
      <c r="AN6" s="22">
        <f t="shared" si="5"/>
        <v>1.03</v>
      </c>
      <c r="AO6" s="22">
        <f t="shared" si="5"/>
        <v>0.78</v>
      </c>
      <c r="AP6" s="22">
        <f t="shared" si="5"/>
        <v>0.92</v>
      </c>
      <c r="AQ6" s="22">
        <f t="shared" si="5"/>
        <v>0.87</v>
      </c>
      <c r="AR6" s="22">
        <f t="shared" si="5"/>
        <v>0.93</v>
      </c>
      <c r="AS6" s="21" t="str">
        <f>IF(AS7="","",IF(AS7="-","【-】","【"&amp;SUBSTITUTE(TEXT(AS7,"#,##0.00"),"-","△")&amp;"】"))</f>
        <v>【1.34】</v>
      </c>
      <c r="AT6" s="22">
        <f>IF(AT7="",NA(),AT7)</f>
        <v>595.17999999999995</v>
      </c>
      <c r="AU6" s="22">
        <f t="shared" ref="AU6:BC6" si="6">IF(AU7="",NA(),AU7)</f>
        <v>561.69000000000005</v>
      </c>
      <c r="AV6" s="22">
        <f t="shared" si="6"/>
        <v>593.4</v>
      </c>
      <c r="AW6" s="22">
        <f t="shared" si="6"/>
        <v>562.69000000000005</v>
      </c>
      <c r="AX6" s="22">
        <f t="shared" si="6"/>
        <v>553.52</v>
      </c>
      <c r="AY6" s="22">
        <f t="shared" si="6"/>
        <v>349.83</v>
      </c>
      <c r="AZ6" s="22">
        <f t="shared" si="6"/>
        <v>360.86</v>
      </c>
      <c r="BA6" s="22">
        <f t="shared" si="6"/>
        <v>350.79</v>
      </c>
      <c r="BB6" s="22">
        <f t="shared" si="6"/>
        <v>354.57</v>
      </c>
      <c r="BC6" s="22">
        <f t="shared" si="6"/>
        <v>357.74</v>
      </c>
      <c r="BD6" s="21" t="str">
        <f>IF(BD7="","",IF(BD7="-","【-】","【"&amp;SUBSTITUTE(TEXT(BD7,"#,##0.00"),"-","△")&amp;"】"))</f>
        <v>【252.29】</v>
      </c>
      <c r="BE6" s="22">
        <f>IF(BE7="",NA(),BE7)</f>
        <v>216.32</v>
      </c>
      <c r="BF6" s="22">
        <f t="shared" ref="BF6:BN6" si="7">IF(BF7="",NA(),BF7)</f>
        <v>214.76</v>
      </c>
      <c r="BG6" s="22">
        <f t="shared" si="7"/>
        <v>228.43</v>
      </c>
      <c r="BH6" s="22">
        <f t="shared" si="7"/>
        <v>217.83</v>
      </c>
      <c r="BI6" s="22">
        <f t="shared" si="7"/>
        <v>230.37</v>
      </c>
      <c r="BJ6" s="22">
        <f t="shared" si="7"/>
        <v>314.87</v>
      </c>
      <c r="BK6" s="22">
        <f t="shared" si="7"/>
        <v>309.27999999999997</v>
      </c>
      <c r="BL6" s="22">
        <f t="shared" si="7"/>
        <v>322.92</v>
      </c>
      <c r="BM6" s="22">
        <f t="shared" si="7"/>
        <v>303.45999999999998</v>
      </c>
      <c r="BN6" s="22">
        <f t="shared" si="7"/>
        <v>307.27999999999997</v>
      </c>
      <c r="BO6" s="21" t="str">
        <f>IF(BO7="","",IF(BO7="-","【-】","【"&amp;SUBSTITUTE(TEXT(BO7,"#,##0.00"),"-","△")&amp;"】"))</f>
        <v>【268.07】</v>
      </c>
      <c r="BP6" s="22">
        <f>IF(BP7="",NA(),BP7)</f>
        <v>116.93</v>
      </c>
      <c r="BQ6" s="22">
        <f t="shared" ref="BQ6:BY6" si="8">IF(BQ7="",NA(),BQ7)</f>
        <v>112.1</v>
      </c>
      <c r="BR6" s="22">
        <f t="shared" si="8"/>
        <v>105</v>
      </c>
      <c r="BS6" s="22">
        <f t="shared" si="8"/>
        <v>103.17</v>
      </c>
      <c r="BT6" s="22">
        <f t="shared" si="8"/>
        <v>101.45</v>
      </c>
      <c r="BU6" s="22">
        <f t="shared" si="8"/>
        <v>103.54</v>
      </c>
      <c r="BV6" s="22">
        <f t="shared" si="8"/>
        <v>103.32</v>
      </c>
      <c r="BW6" s="22">
        <f t="shared" si="8"/>
        <v>100.85</v>
      </c>
      <c r="BX6" s="22">
        <f t="shared" si="8"/>
        <v>103.79</v>
      </c>
      <c r="BY6" s="22">
        <f t="shared" si="8"/>
        <v>98.3</v>
      </c>
      <c r="BZ6" s="21" t="str">
        <f>IF(BZ7="","",IF(BZ7="-","【-】","【"&amp;SUBSTITUTE(TEXT(BZ7,"#,##0.00"),"-","△")&amp;"】"))</f>
        <v>【97.47】</v>
      </c>
      <c r="CA6" s="22">
        <f>IF(CA7="",NA(),CA7)</f>
        <v>161.59</v>
      </c>
      <c r="CB6" s="22">
        <f t="shared" ref="CB6:CJ6" si="9">IF(CB7="",NA(),CB7)</f>
        <v>166.88</v>
      </c>
      <c r="CC6" s="22">
        <f t="shared" si="9"/>
        <v>164.13</v>
      </c>
      <c r="CD6" s="22">
        <f t="shared" si="9"/>
        <v>178.18</v>
      </c>
      <c r="CE6" s="22">
        <f t="shared" si="9"/>
        <v>181.3</v>
      </c>
      <c r="CF6" s="22">
        <f t="shared" si="9"/>
        <v>167.46</v>
      </c>
      <c r="CG6" s="22">
        <f t="shared" si="9"/>
        <v>168.56</v>
      </c>
      <c r="CH6" s="22">
        <f t="shared" si="9"/>
        <v>167.1</v>
      </c>
      <c r="CI6" s="22">
        <f t="shared" si="9"/>
        <v>167.86</v>
      </c>
      <c r="CJ6" s="22">
        <f t="shared" si="9"/>
        <v>173.68</v>
      </c>
      <c r="CK6" s="21" t="str">
        <f>IF(CK7="","",IF(CK7="-","【-】","【"&amp;SUBSTITUTE(TEXT(CK7,"#,##0.00"),"-","△")&amp;"】"))</f>
        <v>【174.75】</v>
      </c>
      <c r="CL6" s="22">
        <f>IF(CL7="",NA(),CL7)</f>
        <v>53.03</v>
      </c>
      <c r="CM6" s="22">
        <f t="shared" ref="CM6:CU6" si="10">IF(CM7="",NA(),CM7)</f>
        <v>52.3</v>
      </c>
      <c r="CN6" s="22">
        <f t="shared" si="10"/>
        <v>52.57</v>
      </c>
      <c r="CO6" s="22">
        <f t="shared" si="10"/>
        <v>51.62</v>
      </c>
      <c r="CP6" s="22">
        <f t="shared" si="10"/>
        <v>51.48</v>
      </c>
      <c r="CQ6" s="22">
        <f t="shared" si="10"/>
        <v>59.46</v>
      </c>
      <c r="CR6" s="22">
        <f t="shared" si="10"/>
        <v>59.51</v>
      </c>
      <c r="CS6" s="22">
        <f t="shared" si="10"/>
        <v>59.91</v>
      </c>
      <c r="CT6" s="22">
        <f t="shared" si="10"/>
        <v>59.4</v>
      </c>
      <c r="CU6" s="22">
        <f t="shared" si="10"/>
        <v>59.24</v>
      </c>
      <c r="CV6" s="21" t="str">
        <f>IF(CV7="","",IF(CV7="-","【-】","【"&amp;SUBSTITUTE(TEXT(CV7,"#,##0.00"),"-","△")&amp;"】"))</f>
        <v>【59.97】</v>
      </c>
      <c r="CW6" s="22">
        <f>IF(CW7="",NA(),CW7)</f>
        <v>93.19</v>
      </c>
      <c r="CX6" s="22">
        <f t="shared" ref="CX6:DF6" si="11">IF(CX7="",NA(),CX7)</f>
        <v>93.31</v>
      </c>
      <c r="CY6" s="22">
        <f t="shared" si="11"/>
        <v>93.46</v>
      </c>
      <c r="CZ6" s="22">
        <f t="shared" si="11"/>
        <v>94.24</v>
      </c>
      <c r="DA6" s="22">
        <f t="shared" si="11"/>
        <v>92.62</v>
      </c>
      <c r="DB6" s="22">
        <f t="shared" si="11"/>
        <v>87.41</v>
      </c>
      <c r="DC6" s="22">
        <f t="shared" si="11"/>
        <v>87.08</v>
      </c>
      <c r="DD6" s="22">
        <f t="shared" si="11"/>
        <v>87.26</v>
      </c>
      <c r="DE6" s="22">
        <f t="shared" si="11"/>
        <v>87.57</v>
      </c>
      <c r="DF6" s="22">
        <f t="shared" si="11"/>
        <v>87.26</v>
      </c>
      <c r="DG6" s="21" t="str">
        <f>IF(DG7="","",IF(DG7="-","【-】","【"&amp;SUBSTITUTE(TEXT(DG7,"#,##0.00"),"-","△")&amp;"】"))</f>
        <v>【89.76】</v>
      </c>
      <c r="DH6" s="22">
        <f>IF(DH7="",NA(),DH7)</f>
        <v>46.7</v>
      </c>
      <c r="DI6" s="22">
        <f t="shared" ref="DI6:DQ6" si="12">IF(DI7="",NA(),DI7)</f>
        <v>47.44</v>
      </c>
      <c r="DJ6" s="22">
        <f t="shared" si="12"/>
        <v>48.72</v>
      </c>
      <c r="DK6" s="22">
        <f t="shared" si="12"/>
        <v>49.09</v>
      </c>
      <c r="DL6" s="22">
        <f t="shared" si="12"/>
        <v>49.26</v>
      </c>
      <c r="DM6" s="22">
        <f t="shared" si="12"/>
        <v>47.62</v>
      </c>
      <c r="DN6" s="22">
        <f t="shared" si="12"/>
        <v>48.55</v>
      </c>
      <c r="DO6" s="22">
        <f t="shared" si="12"/>
        <v>49.2</v>
      </c>
      <c r="DP6" s="22">
        <f t="shared" si="12"/>
        <v>50.01</v>
      </c>
      <c r="DQ6" s="22">
        <f t="shared" si="12"/>
        <v>50.99</v>
      </c>
      <c r="DR6" s="21" t="str">
        <f>IF(DR7="","",IF(DR7="-","【-】","【"&amp;SUBSTITUTE(TEXT(DR7,"#,##0.00"),"-","△")&amp;"】"))</f>
        <v>【51.51】</v>
      </c>
      <c r="DS6" s="22">
        <f>IF(DS7="",NA(),DS7)</f>
        <v>26.24</v>
      </c>
      <c r="DT6" s="22">
        <f t="shared" ref="DT6:EB6" si="13">IF(DT7="",NA(),DT7)</f>
        <v>27.38</v>
      </c>
      <c r="DU6" s="22">
        <f t="shared" si="13"/>
        <v>27.97</v>
      </c>
      <c r="DV6" s="22">
        <f t="shared" si="13"/>
        <v>30.01</v>
      </c>
      <c r="DW6" s="22">
        <f t="shared" si="13"/>
        <v>30.02</v>
      </c>
      <c r="DX6" s="22">
        <f t="shared" si="13"/>
        <v>16.27</v>
      </c>
      <c r="DY6" s="22">
        <f t="shared" si="13"/>
        <v>17.11</v>
      </c>
      <c r="DZ6" s="22">
        <f t="shared" si="13"/>
        <v>18.329999999999998</v>
      </c>
      <c r="EA6" s="22">
        <f t="shared" si="13"/>
        <v>20.27</v>
      </c>
      <c r="EB6" s="22">
        <f t="shared" si="13"/>
        <v>21.69</v>
      </c>
      <c r="EC6" s="21" t="str">
        <f>IF(EC7="","",IF(EC7="-","【-】","【"&amp;SUBSTITUTE(TEXT(EC7,"#,##0.00"),"-","△")&amp;"】"))</f>
        <v>【23.75】</v>
      </c>
      <c r="ED6" s="22">
        <f>IF(ED7="",NA(),ED7)</f>
        <v>0.21</v>
      </c>
      <c r="EE6" s="22">
        <f t="shared" ref="EE6:EM6" si="14">IF(EE7="",NA(),EE7)</f>
        <v>0.48</v>
      </c>
      <c r="EF6" s="22">
        <f t="shared" si="14"/>
        <v>0.69</v>
      </c>
      <c r="EG6" s="22">
        <f t="shared" si="14"/>
        <v>1.08</v>
      </c>
      <c r="EH6" s="22">
        <f t="shared" si="14"/>
        <v>1.34</v>
      </c>
      <c r="EI6" s="22">
        <f t="shared" si="14"/>
        <v>0.63</v>
      </c>
      <c r="EJ6" s="22">
        <f t="shared" si="14"/>
        <v>0.63</v>
      </c>
      <c r="EK6" s="22">
        <f t="shared" si="14"/>
        <v>0.6</v>
      </c>
      <c r="EL6" s="22">
        <f t="shared" si="14"/>
        <v>0.56000000000000005</v>
      </c>
      <c r="EM6" s="22">
        <f t="shared" si="14"/>
        <v>0.6</v>
      </c>
      <c r="EN6" s="21" t="str">
        <f>IF(EN7="","",IF(EN7="-","【-】","【"&amp;SUBSTITUTE(TEXT(EN7,"#,##0.00"),"-","△")&amp;"】"))</f>
        <v>【0.67】</v>
      </c>
    </row>
    <row r="7" spans="1:144" s="23" customFormat="1" x14ac:dyDescent="0.15">
      <c r="A7" s="15"/>
      <c r="B7" s="24">
        <v>2022</v>
      </c>
      <c r="C7" s="24">
        <v>272060</v>
      </c>
      <c r="D7" s="24">
        <v>46</v>
      </c>
      <c r="E7" s="24">
        <v>1</v>
      </c>
      <c r="F7" s="24">
        <v>0</v>
      </c>
      <c r="G7" s="24">
        <v>1</v>
      </c>
      <c r="H7" s="24" t="s">
        <v>93</v>
      </c>
      <c r="I7" s="24" t="s">
        <v>94</v>
      </c>
      <c r="J7" s="24" t="s">
        <v>95</v>
      </c>
      <c r="K7" s="24" t="s">
        <v>96</v>
      </c>
      <c r="L7" s="24" t="s">
        <v>97</v>
      </c>
      <c r="M7" s="24" t="s">
        <v>98</v>
      </c>
      <c r="N7" s="25" t="s">
        <v>99</v>
      </c>
      <c r="O7" s="25">
        <v>72.569999999999993</v>
      </c>
      <c r="P7" s="25">
        <v>100</v>
      </c>
      <c r="Q7" s="25">
        <v>3113</v>
      </c>
      <c r="R7" s="25">
        <v>73282</v>
      </c>
      <c r="S7" s="25">
        <v>14.33</v>
      </c>
      <c r="T7" s="25">
        <v>5113.8900000000003</v>
      </c>
      <c r="U7" s="25">
        <v>74191</v>
      </c>
      <c r="V7" s="25">
        <v>13.95</v>
      </c>
      <c r="W7" s="25">
        <v>5318.35</v>
      </c>
      <c r="X7" s="25">
        <v>127.37</v>
      </c>
      <c r="Y7" s="25">
        <v>119.63</v>
      </c>
      <c r="Z7" s="25">
        <v>120.49</v>
      </c>
      <c r="AA7" s="25">
        <v>110.4</v>
      </c>
      <c r="AB7" s="25">
        <v>109.51</v>
      </c>
      <c r="AC7" s="25">
        <v>111.44</v>
      </c>
      <c r="AD7" s="25">
        <v>111.17</v>
      </c>
      <c r="AE7" s="25">
        <v>110.91</v>
      </c>
      <c r="AF7" s="25">
        <v>111.49</v>
      </c>
      <c r="AG7" s="25">
        <v>109.09</v>
      </c>
      <c r="AH7" s="25">
        <v>108.7</v>
      </c>
      <c r="AI7" s="25">
        <v>0</v>
      </c>
      <c r="AJ7" s="25">
        <v>0</v>
      </c>
      <c r="AK7" s="25">
        <v>0</v>
      </c>
      <c r="AL7" s="25">
        <v>0</v>
      </c>
      <c r="AM7" s="25">
        <v>0</v>
      </c>
      <c r="AN7" s="25">
        <v>1.03</v>
      </c>
      <c r="AO7" s="25">
        <v>0.78</v>
      </c>
      <c r="AP7" s="25">
        <v>0.92</v>
      </c>
      <c r="AQ7" s="25">
        <v>0.87</v>
      </c>
      <c r="AR7" s="25">
        <v>0.93</v>
      </c>
      <c r="AS7" s="25">
        <v>1.34</v>
      </c>
      <c r="AT7" s="25">
        <v>595.17999999999995</v>
      </c>
      <c r="AU7" s="25">
        <v>561.69000000000005</v>
      </c>
      <c r="AV7" s="25">
        <v>593.4</v>
      </c>
      <c r="AW7" s="25">
        <v>562.69000000000005</v>
      </c>
      <c r="AX7" s="25">
        <v>553.52</v>
      </c>
      <c r="AY7" s="25">
        <v>349.83</v>
      </c>
      <c r="AZ7" s="25">
        <v>360.86</v>
      </c>
      <c r="BA7" s="25">
        <v>350.79</v>
      </c>
      <c r="BB7" s="25">
        <v>354.57</v>
      </c>
      <c r="BC7" s="25">
        <v>357.74</v>
      </c>
      <c r="BD7" s="25">
        <v>252.29</v>
      </c>
      <c r="BE7" s="25">
        <v>216.32</v>
      </c>
      <c r="BF7" s="25">
        <v>214.76</v>
      </c>
      <c r="BG7" s="25">
        <v>228.43</v>
      </c>
      <c r="BH7" s="25">
        <v>217.83</v>
      </c>
      <c r="BI7" s="25">
        <v>230.37</v>
      </c>
      <c r="BJ7" s="25">
        <v>314.87</v>
      </c>
      <c r="BK7" s="25">
        <v>309.27999999999997</v>
      </c>
      <c r="BL7" s="25">
        <v>322.92</v>
      </c>
      <c r="BM7" s="25">
        <v>303.45999999999998</v>
      </c>
      <c r="BN7" s="25">
        <v>307.27999999999997</v>
      </c>
      <c r="BO7" s="25">
        <v>268.07</v>
      </c>
      <c r="BP7" s="25">
        <v>116.93</v>
      </c>
      <c r="BQ7" s="25">
        <v>112.1</v>
      </c>
      <c r="BR7" s="25">
        <v>105</v>
      </c>
      <c r="BS7" s="25">
        <v>103.17</v>
      </c>
      <c r="BT7" s="25">
        <v>101.45</v>
      </c>
      <c r="BU7" s="25">
        <v>103.54</v>
      </c>
      <c r="BV7" s="25">
        <v>103.32</v>
      </c>
      <c r="BW7" s="25">
        <v>100.85</v>
      </c>
      <c r="BX7" s="25">
        <v>103.79</v>
      </c>
      <c r="BY7" s="25">
        <v>98.3</v>
      </c>
      <c r="BZ7" s="25">
        <v>97.47</v>
      </c>
      <c r="CA7" s="25">
        <v>161.59</v>
      </c>
      <c r="CB7" s="25">
        <v>166.88</v>
      </c>
      <c r="CC7" s="25">
        <v>164.13</v>
      </c>
      <c r="CD7" s="25">
        <v>178.18</v>
      </c>
      <c r="CE7" s="25">
        <v>181.3</v>
      </c>
      <c r="CF7" s="25">
        <v>167.46</v>
      </c>
      <c r="CG7" s="25">
        <v>168.56</v>
      </c>
      <c r="CH7" s="25">
        <v>167.1</v>
      </c>
      <c r="CI7" s="25">
        <v>167.86</v>
      </c>
      <c r="CJ7" s="25">
        <v>173.68</v>
      </c>
      <c r="CK7" s="25">
        <v>174.75</v>
      </c>
      <c r="CL7" s="25">
        <v>53.03</v>
      </c>
      <c r="CM7" s="25">
        <v>52.3</v>
      </c>
      <c r="CN7" s="25">
        <v>52.57</v>
      </c>
      <c r="CO7" s="25">
        <v>51.62</v>
      </c>
      <c r="CP7" s="25">
        <v>51.48</v>
      </c>
      <c r="CQ7" s="25">
        <v>59.46</v>
      </c>
      <c r="CR7" s="25">
        <v>59.51</v>
      </c>
      <c r="CS7" s="25">
        <v>59.91</v>
      </c>
      <c r="CT7" s="25">
        <v>59.4</v>
      </c>
      <c r="CU7" s="25">
        <v>59.24</v>
      </c>
      <c r="CV7" s="25">
        <v>59.97</v>
      </c>
      <c r="CW7" s="25">
        <v>93.19</v>
      </c>
      <c r="CX7" s="25">
        <v>93.31</v>
      </c>
      <c r="CY7" s="25">
        <v>93.46</v>
      </c>
      <c r="CZ7" s="25">
        <v>94.24</v>
      </c>
      <c r="DA7" s="25">
        <v>92.62</v>
      </c>
      <c r="DB7" s="25">
        <v>87.41</v>
      </c>
      <c r="DC7" s="25">
        <v>87.08</v>
      </c>
      <c r="DD7" s="25">
        <v>87.26</v>
      </c>
      <c r="DE7" s="25">
        <v>87.57</v>
      </c>
      <c r="DF7" s="25">
        <v>87.26</v>
      </c>
      <c r="DG7" s="25">
        <v>89.76</v>
      </c>
      <c r="DH7" s="25">
        <v>46.7</v>
      </c>
      <c r="DI7" s="25">
        <v>47.44</v>
      </c>
      <c r="DJ7" s="25">
        <v>48.72</v>
      </c>
      <c r="DK7" s="25">
        <v>49.09</v>
      </c>
      <c r="DL7" s="25">
        <v>49.26</v>
      </c>
      <c r="DM7" s="25">
        <v>47.62</v>
      </c>
      <c r="DN7" s="25">
        <v>48.55</v>
      </c>
      <c r="DO7" s="25">
        <v>49.2</v>
      </c>
      <c r="DP7" s="25">
        <v>50.01</v>
      </c>
      <c r="DQ7" s="25">
        <v>50.99</v>
      </c>
      <c r="DR7" s="25">
        <v>51.51</v>
      </c>
      <c r="DS7" s="25">
        <v>26.24</v>
      </c>
      <c r="DT7" s="25">
        <v>27.38</v>
      </c>
      <c r="DU7" s="25">
        <v>27.97</v>
      </c>
      <c r="DV7" s="25">
        <v>30.01</v>
      </c>
      <c r="DW7" s="25">
        <v>30.02</v>
      </c>
      <c r="DX7" s="25">
        <v>16.27</v>
      </c>
      <c r="DY7" s="25">
        <v>17.11</v>
      </c>
      <c r="DZ7" s="25">
        <v>18.329999999999998</v>
      </c>
      <c r="EA7" s="25">
        <v>20.27</v>
      </c>
      <c r="EB7" s="25">
        <v>21.69</v>
      </c>
      <c r="EC7" s="25">
        <v>23.75</v>
      </c>
      <c r="ED7" s="25">
        <v>0.21</v>
      </c>
      <c r="EE7" s="25">
        <v>0.48</v>
      </c>
      <c r="EF7" s="25">
        <v>0.69</v>
      </c>
      <c r="EG7" s="25">
        <v>1.08</v>
      </c>
      <c r="EH7" s="25">
        <v>1.34</v>
      </c>
      <c r="EI7" s="25">
        <v>0.63</v>
      </c>
      <c r="EJ7" s="25">
        <v>0.63</v>
      </c>
      <c r="EK7" s="25">
        <v>0.6</v>
      </c>
      <c r="EL7" s="25">
        <v>0.56000000000000005</v>
      </c>
      <c r="EM7" s="25">
        <v>0.6</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2024-02-05T04:46:00Z</cp:lastPrinted>
  <dcterms:created xsi:type="dcterms:W3CDTF">2023-12-05T00:57:02Z</dcterms:created>
  <dcterms:modified xsi:type="dcterms:W3CDTF">2024-02-05T09:14:03Z</dcterms:modified>
  <cp:category/>
</cp:coreProperties>
</file>